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1505" windowHeight="6285" activeTab="0"/>
  </bookViews>
  <sheets>
    <sheet name="приложение (доходы, источники)" sheetId="1" r:id="rId1"/>
    <sheet name="приложение (расходы) Свод" sheetId="2" r:id="rId2"/>
    <sheet name="источники" sheetId="3" r:id="rId3"/>
    <sheet name="Лист2" sheetId="4" r:id="rId4"/>
  </sheets>
  <definedNames>
    <definedName name="Z_6CB88F76_ADF1_43EB_B8FB_32CF6D2656A6_.wvu.Cols" localSheetId="0" hidden="1">'приложение (доходы, источники)'!$C:$C,'приложение (доходы, источники)'!#REF!</definedName>
    <definedName name="Z_6CB88F76_ADF1_43EB_B8FB_32CF6D2656A6_.wvu.Cols" localSheetId="1" hidden="1">'приложение (расходы) Свод'!#REF!,'приложение (расходы) Свод'!#REF!</definedName>
    <definedName name="Z_6CB88F76_ADF1_43EB_B8FB_32CF6D2656A6_.wvu.FilterData" localSheetId="0" hidden="1">'приложение (доходы, источники)'!$A$12:$C$34</definedName>
    <definedName name="Z_6CB88F76_ADF1_43EB_B8FB_32CF6D2656A6_.wvu.FilterData" localSheetId="1" hidden="1">'приложение (расходы) Свод'!$A$4:$B$6</definedName>
    <definedName name="Z_6CB88F76_ADF1_43EB_B8FB_32CF6D2656A6_.wvu.PrintArea" localSheetId="0" hidden="1">'приложение (доходы, источники)'!$A$7:$C$38</definedName>
    <definedName name="Z_6CB88F76_ADF1_43EB_B8FB_32CF6D2656A6_.wvu.PrintArea" localSheetId="1" hidden="1">'приложение (расходы) Свод'!$A$3:$B$6</definedName>
    <definedName name="Z_8E2E7D81_C767_11D8_A2FD_006098EF8B30_.wvu.Cols" localSheetId="0" hidden="1">'приложение (доходы, источники)'!$C:$C</definedName>
    <definedName name="Z_8E2E7D81_C767_11D8_A2FD_006098EF8B30_.wvu.Cols" localSheetId="1" hidden="1">'приложение (расходы) Свод'!#REF!</definedName>
    <definedName name="Z_8E2E7D81_C767_11D8_A2FD_006098EF8B30_.wvu.FilterData" localSheetId="0" hidden="1">'приложение (доходы, источники)'!$A$12:$C$34</definedName>
    <definedName name="Z_8E2E7D81_C767_11D8_A2FD_006098EF8B30_.wvu.FilterData" localSheetId="1" hidden="1">'приложение (расходы) Свод'!$A$4:$B$6</definedName>
    <definedName name="Z_8E2E7D81_C767_11D8_A2FD_006098EF8B30_.wvu.PrintArea" localSheetId="0" hidden="1">'приложение (доходы, источники)'!$A$7:$C$34</definedName>
    <definedName name="Z_8E2E7D81_C767_11D8_A2FD_006098EF8B30_.wvu.PrintArea" localSheetId="1" hidden="1">'приложение (расходы) Свод'!$A$3:$B$6</definedName>
    <definedName name="Z_C273FD5C_3AE3_4501_923F_93B15EE5EDDB_.wvu.FilterData" localSheetId="0" hidden="1">'приложение (доходы, источники)'!$A$12:$C$34</definedName>
    <definedName name="Z_C273FD5C_3AE3_4501_923F_93B15EE5EDDB_.wvu.FilterData" localSheetId="1" hidden="1">'приложение (расходы) Свод'!$A$4:$B$6</definedName>
    <definedName name="Z_D5E1AF6B_71F1_4B33_880B_72787157ADA9_.wvu.Cols" localSheetId="0" hidden="1">'приложение (доходы, источники)'!$C:$C,'приложение (доходы, источники)'!#REF!</definedName>
    <definedName name="Z_D5E1AF6B_71F1_4B33_880B_72787157ADA9_.wvu.Cols" localSheetId="1" hidden="1">'приложение (расходы) Свод'!#REF!,'приложение (расходы) Свод'!#REF!</definedName>
    <definedName name="Z_D5E1AF6B_71F1_4B33_880B_72787157ADA9_.wvu.PrintArea" localSheetId="0" hidden="1">'приложение (доходы, источники)'!$A:$C</definedName>
    <definedName name="Z_D5E1AF6B_71F1_4B33_880B_72787157ADA9_.wvu.PrintArea" localSheetId="1" hidden="1">'приложение (расходы) Свод'!$A:$B</definedName>
    <definedName name="Z_D5E1AF6B_71F1_4B33_880B_72787157ADA9_.wvu.Rows" localSheetId="0" hidden="1">'приложение (доходы, источники)'!#REF!</definedName>
    <definedName name="Z_D5E1AF6B_71F1_4B33_880B_72787157ADA9_.wvu.Rows" localSheetId="1" hidden="1">'приложение (расходы) Свод'!#REF!</definedName>
    <definedName name="Z_EFA5B1DC_5497_4E2C_A2B5_ED756C88CC7C_.wvu.Cols" localSheetId="0" hidden="1">'приложение (доходы, источники)'!#REF!</definedName>
    <definedName name="Z_EFA5B1DC_5497_4E2C_A2B5_ED756C88CC7C_.wvu.Cols" localSheetId="1" hidden="1">'приложение (расходы) Свод'!#REF!</definedName>
    <definedName name="Z_EFA5B1DC_5497_4E2C_A2B5_ED756C88CC7C_.wvu.FilterData" localSheetId="0" hidden="1">'приложение (доходы, источники)'!$A$12:$C$34</definedName>
    <definedName name="Z_EFA5B1DC_5497_4E2C_A2B5_ED756C88CC7C_.wvu.FilterData" localSheetId="1" hidden="1">'приложение (расходы) Свод'!$A$4:$B$6</definedName>
    <definedName name="Z_EFA5B1DC_5497_4E2C_A2B5_ED756C88CC7C_.wvu.PrintArea" localSheetId="0" hidden="1">'приложение (доходы, источники)'!$A$7:$C$34</definedName>
    <definedName name="Z_EFA5B1DC_5497_4E2C_A2B5_ED756C88CC7C_.wvu.PrintArea" localSheetId="1" hidden="1">'приложение (расходы) Свод'!$A$3:$B$6</definedName>
    <definedName name="Z_EFA5B1DC_5497_4E2C_A2B5_ED756C88CC7C_.wvu.Rows" localSheetId="0" hidden="1">'приложение (доходы, источники)'!#REF!</definedName>
    <definedName name="Z_EFA5B1DC_5497_4E2C_A2B5_ED756C88CC7C_.wvu.Rows" localSheetId="1" hidden="1">'приложение (расходы) Свод'!#REF!</definedName>
    <definedName name="_xlnm.Print_Titles" localSheetId="0">'приложение (доходы, источники)'!$14:$14</definedName>
    <definedName name="_xlnm.Print_Titles" localSheetId="1">'приложение (расходы) Свод'!$6:$6</definedName>
  </definedNames>
  <calcPr fullCalcOnLoad="1" refMode="R1C1"/>
</workbook>
</file>

<file path=xl/sharedStrings.xml><?xml version="1.0" encoding="utf-8"?>
<sst xmlns="http://schemas.openxmlformats.org/spreadsheetml/2006/main" count="325" uniqueCount="179">
  <si>
    <t xml:space="preserve">Код </t>
  </si>
  <si>
    <t>Наименование дохода</t>
  </si>
  <si>
    <t>1 00 00000 00 0000 000</t>
  </si>
  <si>
    <t>Налоговые и неналоговые доходы</t>
  </si>
  <si>
    <t xml:space="preserve">1 01 02000 01 0000 110 </t>
  </si>
  <si>
    <t>2 00 00000 00 0000 000</t>
  </si>
  <si>
    <t>Безвозмездные поступления</t>
  </si>
  <si>
    <t>2 02 00000 00 0000 000</t>
  </si>
  <si>
    <t>000 01 00 00 00 00 0000 000</t>
  </si>
  <si>
    <t>000 01 03 00 00 00 0000 000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</si>
  <si>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</si>
  <si>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</si>
  <si>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</si>
  <si>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дефицита бюджета, всего</t>
  </si>
  <si>
    <t>в том числе: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</si>
  <si>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</si>
  <si>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</si>
  <si>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</si>
  <si>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</si>
  <si>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</si>
  <si>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</si>
  <si>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</si>
  <si>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</si>
  <si>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</si>
  <si>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</si>
  <si>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</si>
  <si>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</si>
  <si>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</si>
  <si>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</si>
  <si>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</si>
  <si>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</si>
  <si>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</si>
  <si>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</si>
  <si>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</si>
  <si>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</si>
  <si>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</si>
  <si>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</si>
  <si>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</si>
  <si>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</si>
  <si>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</si>
  <si>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</si>
  <si>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</si>
  <si>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</si>
  <si>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</si>
  <si>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</si>
  <si>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</si>
  <si>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</si>
  <si>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</si>
  <si>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</si>
  <si>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</si>
  <si>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</si>
  <si>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</si>
  <si>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</si>
  <si>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</si>
  <si>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0314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</si>
  <si>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</si>
  <si>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</si>
  <si>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</si>
  <si>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</si>
  <si>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</si>
  <si>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</si>
  <si>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</si>
  <si>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</si>
  <si>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</si>
  <si>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</si>
  <si>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1000</t>
  </si>
  <si>
    <t>1001</t>
  </si>
  <si>
    <t>1100</t>
  </si>
  <si>
    <t>1101</t>
  </si>
  <si>
    <t>Культура, кинематография</t>
  </si>
  <si>
    <t xml:space="preserve">Наименование </t>
  </si>
  <si>
    <t>Налог на доходы физических лиц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</si>
  <si>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</si>
  <si>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</si>
  <si>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r>
      <t>Субвенции бюджетам субъектов Российской Федерации и муниципальных образований</t>
    </r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</si>
  <si>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</si>
  <si>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Доходы, всего</t>
  </si>
  <si>
    <t>Расходы, всего</t>
  </si>
  <si>
    <t>(рублей)</t>
  </si>
  <si>
    <t xml:space="preserve">1 05 03000 01 0000 110 </t>
  </si>
  <si>
    <t>Единный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</si>
  <si>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</si>
  <si>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</si>
  <si>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</si>
  <si>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Глава</t>
  </si>
  <si>
    <t>Щербиновского района</t>
  </si>
  <si>
    <t>000 01 03 01 00 00 0000 700</t>
  </si>
  <si>
    <t>000 01 03 01 00 00 0000 800</t>
  </si>
  <si>
    <t>(руб., коп.)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</si>
  <si>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</si>
  <si>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>1 03 02200 01 0000 110</t>
  </si>
  <si>
    <t>1 06 06000 10 0000 110</t>
  </si>
  <si>
    <t>х</t>
  </si>
  <si>
    <t xml:space="preserve">                  Оценка ожидаемого исполнения  бюджета  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</si>
  <si>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</si>
  <si>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</si>
  <si>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2 02 10000 00 0000 151</t>
  </si>
  <si>
    <t>Дотации бюджетам субъектов Российской Федерации и муниципальных образований</t>
  </si>
  <si>
    <t>2 02 20000 00 0000 151</t>
  </si>
  <si>
    <t>2 02 30000 00 0000 151</t>
  </si>
  <si>
    <t xml:space="preserve">2. Оценка ожидаемого исполнения бюджета Новощербиновского сельского поселения Щербиновского района </t>
  </si>
  <si>
    <t>Ожидаемое исполнение  на 2019 год</t>
  </si>
  <si>
    <t>Кассовое исполнение на 01.10.2019 года</t>
  </si>
  <si>
    <t xml:space="preserve">Процент ожидаемого исполнения на 2019 год к уточненным бюджетным назначениям </t>
  </si>
  <si>
    <t>Новощербиновского сельского поселения</t>
  </si>
  <si>
    <t>А.А.Мищенко</t>
  </si>
  <si>
    <t>0107</t>
  </si>
  <si>
    <t>Обеспечение проведения выборов</t>
  </si>
  <si>
    <t xml:space="preserve">Уточненные бюджетные назначения на              2019 год по состоянию на 01.10.2019 года </t>
  </si>
  <si>
    <t>1 09 04000 00 0000 110</t>
  </si>
  <si>
    <t>Налоги на имущество (задолженность)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</si>
  <si>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</si>
  <si>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</si>
  <si>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1 13 01995 10 0000 130</t>
  </si>
  <si>
    <t>1 13 02995 10 0000 130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</si>
  <si>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</si>
  <si>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</si>
  <si>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</si>
  <si>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</si>
  <si>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1 17 05000 00 0000 180</t>
  </si>
  <si>
    <t>Прочие неналоговые доходы</t>
  </si>
  <si>
    <t>2 07 05000 10 0000 150</t>
  </si>
  <si>
    <t>Прочие безвозмездные поступления в бюджеты сельских поселений</t>
  </si>
  <si>
    <t>3. Оценка ожидаемого исполнения  бюджета Новощербиновского сельского поселения Щербиновского района по источникам внутреннего финансирования дефицита бюджета поселения на 2019 год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</si>
  <si>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</si>
  <si>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</si>
  <si>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3</t>
  </si>
  <si>
    <t>4</t>
  </si>
  <si>
    <t>Источники финансирования дефицита бюджета - всего</t>
  </si>
  <si>
    <t>X</t>
  </si>
  <si>
    <t>источники внутреннего финансирования бюджета</t>
  </si>
  <si>
    <t>0,00</t>
  </si>
  <si>
    <t>из них:</t>
  </si>
  <si>
    <t xml:space="preserve"> </t>
  </si>
  <si>
    <t>источники внешнего финансирования бюджета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</si>
  <si>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</si>
  <si>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</si>
  <si>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</si>
  <si>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</si>
  <si>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</si>
  <si>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</si>
  <si>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</si>
  <si>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</si>
  <si>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</si>
  <si>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</si>
  <si>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</si>
  <si>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992 01050201100000510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</si>
  <si>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</si>
  <si>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</si>
  <si>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</si>
  <si>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</si>
  <si>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</si>
  <si>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</si>
  <si>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</si>
  <si>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992 01050201100000610</t>
  </si>
  <si>
    <t>000 01060000000000000</t>
  </si>
  <si>
    <t>000 01060000000000500</t>
  </si>
  <si>
    <t>000 01060000000000600</t>
  </si>
  <si>
    <t>Глава Новощербиновского сельского поселения Щербиновского района</t>
  </si>
  <si>
    <t>А.А. Мищенко</t>
  </si>
  <si>
    <t>(подпись)</t>
  </si>
  <si>
    <t>(расшифровка подписи)</t>
  </si>
  <si>
    <t>Новощербиновского сельского поселения Щербиновского района на 2020 год</t>
  </si>
  <si>
    <t>1. Оценка ожидаемого исполнения  бюджета Новощербиновского сельского поселения Щербиновского района по доходам  бюджета поселения на 2020 год</t>
  </si>
  <si>
    <t xml:space="preserve">Уточненные бюджетные назначения на              2020 год по состоянию на 01.10.2020 года </t>
  </si>
  <si>
    <t>Кассовое исполнение на 01.10.2020 года</t>
  </si>
  <si>
    <t>Ожидаемое исполнение  на 2020 год</t>
  </si>
  <si>
    <t xml:space="preserve">Процент ожидаемого исполнения на 2020 год к уточненным бюджетным назначениям </t>
  </si>
  <si>
    <t>2 02 10000 00 0000 150</t>
  </si>
  <si>
    <t>2 02 20000 00 0000 150</t>
  </si>
  <si>
    <t>2 02 30000 00 0000 150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</si>
  <si>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</si>
  <si>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</si>
  <si>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</si>
  <si>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по расходам в 2020 году</t>
  </si>
  <si>
    <t xml:space="preserve">Уточненные бюджетные назначения на           2020 год по состоянию на 01.10.2020 года </t>
  </si>
  <si>
    <t>0310</t>
  </si>
  <si>
    <t>Обеспечение пожарной безопасности</t>
  </si>
  <si>
    <t>3. Оценка ожидаемого исполнения  бюджета Новощербиновского сельского поселения Щербиновского района по источникам внутреннего финансирования дефицита бюджета поселения на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</si>
</sst>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000"/>
    <numFmt numFmtId="179" formatCode="&quot;&quot;###,##0.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172" fontId="2" fillId="0" borderId="0" xfId="0" applyNumberFormat="1" applyFont="1" applyFill="1" applyBorder="1" applyAlignment="1">
      <alignment horizontal="right"/>
    </xf>
    <xf numFmtId="0" fontId="2" fillId="0" borderId="0" xfId="54" applyNumberFormat="1" applyFont="1" applyFill="1" applyBorder="1" applyAlignment="1" applyProtection="1">
      <alignment horizontal="left" vertical="top"/>
      <protection hidden="1"/>
    </xf>
    <xf numFmtId="173" fontId="5" fillId="0" borderId="0" xfId="54" applyNumberFormat="1" applyFont="1" applyFill="1" applyBorder="1" applyAlignment="1" applyProtection="1">
      <alignment horizontal="left" vertical="top" wrapText="1"/>
      <protection hidden="1"/>
    </xf>
    <xf numFmtId="0" fontId="5" fillId="0" borderId="0" xfId="54" applyNumberFormat="1" applyFont="1" applyFill="1" applyBorder="1" applyAlignment="1" applyProtection="1">
      <alignment horizontal="left" vertical="top" wrapText="1"/>
      <protection hidden="1"/>
    </xf>
    <xf numFmtId="0" fontId="2" fillId="0" borderId="0" xfId="54" applyNumberFormat="1" applyFont="1" applyFill="1" applyBorder="1" applyAlignment="1" applyProtection="1">
      <alignment horizontal="left" vertical="top" wrapText="1"/>
      <protection hidden="1"/>
    </xf>
    <xf numFmtId="172" fontId="2" fillId="0" borderId="0" xfId="54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vertical="top"/>
    </xf>
    <xf numFmtId="17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9" fillId="0" borderId="0" xfId="54" applyNumberFormat="1" applyFont="1" applyFill="1" applyBorder="1" applyAlignment="1" applyProtection="1">
      <alignment horizontal="left" vertical="top"/>
      <protection hidden="1"/>
    </xf>
    <xf numFmtId="0" fontId="10" fillId="0" borderId="0" xfId="54" applyNumberFormat="1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72" fontId="5" fillId="0" borderId="0" xfId="54" applyNumberFormat="1" applyFont="1" applyFill="1" applyBorder="1" applyAlignment="1" applyProtection="1">
      <alignment horizontal="right"/>
      <protection hidden="1"/>
    </xf>
    <xf numFmtId="4" fontId="54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54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54" applyNumberFormat="1" applyFont="1" applyFill="1" applyBorder="1" applyAlignment="1" applyProtection="1">
      <alignment horizontal="right"/>
      <protection hidden="1"/>
    </xf>
    <xf numFmtId="4" fontId="5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/>
    </xf>
    <xf numFmtId="4" fontId="5" fillId="33" borderId="0" xfId="0" applyNumberFormat="1" applyFont="1" applyFill="1" applyBorder="1" applyAlignment="1">
      <alignment horizontal="right" wrapText="1"/>
    </xf>
    <xf numFmtId="4" fontId="2" fillId="33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vertical="top" wrapText="1"/>
    </xf>
    <xf numFmtId="179" fontId="14" fillId="0" borderId="11" xfId="0" applyNumberFormat="1" applyFont="1" applyBorder="1" applyAlignment="1">
      <alignment horizontal="right" wrapText="1"/>
    </xf>
    <xf numFmtId="179" fontId="14" fillId="0" borderId="12" xfId="0" applyNumberFormat="1" applyFont="1" applyBorder="1" applyAlignment="1">
      <alignment horizontal="right" wrapText="1"/>
    </xf>
    <xf numFmtId="0" fontId="13" fillId="0" borderId="10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right" wrapText="1"/>
    </xf>
    <xf numFmtId="0" fontId="14" fillId="0" borderId="14" xfId="0" applyFont="1" applyBorder="1" applyAlignment="1">
      <alignment horizontal="right" wrapText="1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right" wrapText="1"/>
    </xf>
    <xf numFmtId="0" fontId="14" fillId="0" borderId="16" xfId="0" applyFont="1" applyBorder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vertical="top" wrapText="1"/>
    </xf>
    <xf numFmtId="179" fontId="12" fillId="0" borderId="11" xfId="0" applyNumberFormat="1" applyFont="1" applyBorder="1" applyAlignment="1">
      <alignment horizontal="right" wrapText="1"/>
    </xf>
    <xf numFmtId="179" fontId="12" fillId="0" borderId="19" xfId="0" applyNumberFormat="1" applyFont="1" applyBorder="1" applyAlignment="1">
      <alignment horizontal="right" wrapText="1"/>
    </xf>
    <xf numFmtId="0" fontId="12" fillId="0" borderId="19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17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6" fillId="0" borderId="11" xfId="0" applyFont="1" applyBorder="1" applyAlignment="1">
      <alignment horizontal="left" vertical="top" wrapText="1"/>
    </xf>
    <xf numFmtId="179" fontId="16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center" wrapText="1"/>
    </xf>
    <xf numFmtId="179" fontId="16" fillId="0" borderId="12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1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7:F47"/>
  <sheetViews>
    <sheetView tabSelected="1" zoomScale="85" zoomScaleNormal="85" zoomScalePageLayoutView="0" workbookViewId="0" topLeftCell="A33">
      <pane xSplit="2" topLeftCell="C1" activePane="topRight" state="frozen"/>
      <selection pane="topLeft" activeCell="A6" sqref="A6"/>
      <selection pane="topRight" activeCell="F43" sqref="F43"/>
    </sheetView>
  </sheetViews>
  <sheetFormatPr defaultColWidth="8.75390625" defaultRowHeight="12.75"/>
  <cols>
    <col min="1" max="1" width="25.375" style="1" customWidth="1"/>
    <col min="2" max="2" width="45.625" style="2" customWidth="1"/>
    <col min="3" max="3" width="18.875" style="3" customWidth="1"/>
    <col min="4" max="4" width="15.375" style="1" customWidth="1"/>
    <col min="5" max="5" width="16.375" style="1" customWidth="1"/>
    <col min="6" max="6" width="15.125" style="1" customWidth="1"/>
    <col min="7" max="16384" width="8.75390625" style="1" customWidth="1"/>
  </cols>
  <sheetData>
    <row r="1" ht="1.5" customHeight="1"/>
    <row r="2" ht="15.75" hidden="1"/>
    <row r="3" ht="15.75" hidden="1"/>
    <row r="4" ht="15.75" hidden="1"/>
    <row r="7" spans="1:6" ht="18.75">
      <c r="A7" s="20"/>
      <c r="B7" s="20" t="s">
        <v>93</v>
      </c>
      <c r="C7" s="21"/>
      <c r="D7" s="21"/>
      <c r="E7" s="21"/>
      <c r="F7" s="21"/>
    </row>
    <row r="8" spans="1:6" ht="15.75">
      <c r="A8" s="4"/>
      <c r="B8" s="35" t="s">
        <v>162</v>
      </c>
      <c r="C8" s="36"/>
      <c r="D8" s="36"/>
      <c r="E8" s="5"/>
      <c r="F8" s="5"/>
    </row>
    <row r="9" spans="1:6" ht="15" customHeight="1">
      <c r="A9" s="4"/>
      <c r="B9" s="35"/>
      <c r="C9" s="36"/>
      <c r="D9" s="36"/>
      <c r="E9" s="5"/>
      <c r="F9" s="5"/>
    </row>
    <row r="10" spans="1:6" ht="15.75" hidden="1">
      <c r="A10" s="4"/>
      <c r="B10" s="35"/>
      <c r="C10" s="36"/>
      <c r="D10" s="36"/>
      <c r="E10" s="5"/>
      <c r="F10" s="5"/>
    </row>
    <row r="11" spans="1:6" ht="41.25" customHeight="1">
      <c r="A11" s="94" t="s">
        <v>163</v>
      </c>
      <c r="B11" s="94"/>
      <c r="C11" s="94"/>
      <c r="D11" s="94"/>
      <c r="E11" s="94"/>
      <c r="F11" s="94"/>
    </row>
    <row r="12" spans="2:6" ht="16.5" customHeight="1">
      <c r="B12" s="6"/>
      <c r="F12" s="30" t="s">
        <v>88</v>
      </c>
    </row>
    <row r="13" spans="1:6" ht="114" customHeight="1">
      <c r="A13" s="7" t="s">
        <v>0</v>
      </c>
      <c r="B13" s="8" t="s">
        <v>1</v>
      </c>
      <c r="C13" s="8" t="s">
        <v>164</v>
      </c>
      <c r="D13" s="8" t="s">
        <v>165</v>
      </c>
      <c r="E13" s="8" t="s">
        <v>166</v>
      </c>
      <c r="F13" s="8" t="s">
        <v>167</v>
      </c>
    </row>
    <row r="14" spans="1:6" ht="18" customHeight="1">
      <c r="A14" s="7">
        <v>1</v>
      </c>
      <c r="B14" s="7">
        <v>2</v>
      </c>
      <c r="C14" s="7">
        <v>3</v>
      </c>
      <c r="D14" s="7">
        <v>5</v>
      </c>
      <c r="E14" s="7">
        <v>6</v>
      </c>
      <c r="F14" s="7">
        <v>7</v>
      </c>
    </row>
    <row r="15" spans="1:6" ht="18" customHeight="1">
      <c r="A15" s="33"/>
      <c r="B15" s="34" t="s">
        <v>76</v>
      </c>
      <c r="C15" s="44">
        <f>C16+C29</f>
        <v>33373065</v>
      </c>
      <c r="D15" s="58">
        <f>D16+D29</f>
        <v>21414663.33</v>
      </c>
      <c r="E15" s="55">
        <f>E16+E29</f>
        <v>33596200</v>
      </c>
      <c r="F15" s="42">
        <f>E15/C15*100</f>
        <v>100.66860805263167</v>
      </c>
    </row>
    <row r="16" spans="1:6" s="10" customFormat="1" ht="16.5" customHeight="1">
      <c r="A16" s="9" t="s">
        <v>2</v>
      </c>
      <c r="B16" s="9" t="s">
        <v>3</v>
      </c>
      <c r="C16" s="44">
        <f>C17+C18+C19+C20+C21+C24+C25+C22+C23+C26+C27+C28</f>
        <v>27556665</v>
      </c>
      <c r="D16" s="46">
        <f>D17+D18+D19+D20+D21+D24+D25+D22+D23+D26+D27+D28</f>
        <v>15693499.93</v>
      </c>
      <c r="E16" s="55">
        <f>E17+E18+E19+E20+E21+E24+E25+E22+E23+E26+E27+E28</f>
        <v>27779800</v>
      </c>
      <c r="F16" s="42">
        <f>E16/C16*100</f>
        <v>100.80973151141475</v>
      </c>
    </row>
    <row r="17" spans="1:6" s="10" customFormat="1" ht="16.5" customHeight="1">
      <c r="A17" s="13" t="s">
        <v>4</v>
      </c>
      <c r="B17" s="11" t="s">
        <v>71</v>
      </c>
      <c r="C17" s="45">
        <v>5748100</v>
      </c>
      <c r="D17" s="39">
        <v>4024307.5</v>
      </c>
      <c r="E17" s="53">
        <v>5748100</v>
      </c>
      <c r="F17" s="41">
        <f>E17/C17*100</f>
        <v>100</v>
      </c>
    </row>
    <row r="18" spans="1:6" s="10" customFormat="1" ht="77.25" customHeight="1">
      <c r="A18" s="13" t="s">
        <v>90</v>
      </c>
      <c r="B18" s="11" t="s">
        <v>89</v>
      </c>
      <c r="C18" s="45">
        <v>4612800</v>
      </c>
      <c r="D18" s="53">
        <v>2846591.09</v>
      </c>
      <c r="E18" s="45">
        <v>4612800</v>
      </c>
      <c r="F18" s="41">
        <f aca="true" t="shared" si="0" ref="F18:F27">E18/C18*100</f>
        <v>100</v>
      </c>
    </row>
    <row r="19" spans="1:6" ht="18" customHeight="1">
      <c r="A19" s="13" t="s">
        <v>79</v>
      </c>
      <c r="B19" s="11" t="s">
        <v>80</v>
      </c>
      <c r="C19" s="39">
        <v>3618065</v>
      </c>
      <c r="D19" s="39">
        <v>3983932.77</v>
      </c>
      <c r="E19" s="39">
        <v>3983933</v>
      </c>
      <c r="F19" s="41">
        <f t="shared" si="0"/>
        <v>110.11225613691296</v>
      </c>
    </row>
    <row r="20" spans="1:6" ht="63">
      <c r="A20" s="13" t="s">
        <v>81</v>
      </c>
      <c r="B20" s="11" t="s">
        <v>82</v>
      </c>
      <c r="C20" s="39">
        <v>720000</v>
      </c>
      <c r="D20" s="39">
        <v>140203.3</v>
      </c>
      <c r="E20" s="39">
        <v>720000</v>
      </c>
      <c r="F20" s="41">
        <f t="shared" si="0"/>
        <v>100</v>
      </c>
    </row>
    <row r="21" spans="1:6" ht="18.75" customHeight="1">
      <c r="A21" s="13" t="s">
        <v>91</v>
      </c>
      <c r="B21" s="11" t="s">
        <v>83</v>
      </c>
      <c r="C21" s="39">
        <v>11700000</v>
      </c>
      <c r="D21" s="39">
        <v>4165995.78</v>
      </c>
      <c r="E21" s="39">
        <v>11700000</v>
      </c>
      <c r="F21" s="41">
        <f t="shared" si="0"/>
        <v>100</v>
      </c>
    </row>
    <row r="22" spans="1:6" ht="18.75" customHeight="1">
      <c r="A22" s="13" t="s">
        <v>109</v>
      </c>
      <c r="B22" s="11" t="s">
        <v>110</v>
      </c>
      <c r="C22" s="39">
        <v>0</v>
      </c>
      <c r="D22" s="39">
        <v>0</v>
      </c>
      <c r="E22" s="39">
        <v>0</v>
      </c>
      <c r="F22" s="41">
        <v>0</v>
      </c>
    </row>
    <row r="23" spans="1:6" ht="144.75" customHeight="1">
      <c r="A23" s="13" t="s">
        <v>111</v>
      </c>
      <c r="B23" s="11" t="s">
        <v>112</v>
      </c>
      <c r="C23" s="39">
        <v>849700</v>
      </c>
      <c r="D23" s="39">
        <v>367202.74</v>
      </c>
      <c r="E23" s="39">
        <v>849700</v>
      </c>
      <c r="F23" s="41">
        <f t="shared" si="0"/>
        <v>100</v>
      </c>
    </row>
    <row r="24" spans="1:6" ht="48.75" customHeight="1">
      <c r="A24" s="59" t="s">
        <v>113</v>
      </c>
      <c r="B24" s="11" t="s">
        <v>94</v>
      </c>
      <c r="C24" s="39">
        <v>230000</v>
      </c>
      <c r="D24" s="39">
        <v>79700</v>
      </c>
      <c r="E24" s="39">
        <v>79757</v>
      </c>
      <c r="F24" s="41">
        <f t="shared" si="0"/>
        <v>34.676956521739136</v>
      </c>
    </row>
    <row r="25" spans="1:6" ht="32.25" customHeight="1">
      <c r="A25" s="59" t="s">
        <v>114</v>
      </c>
      <c r="B25" s="11" t="s">
        <v>95</v>
      </c>
      <c r="C25" s="39">
        <v>62500</v>
      </c>
      <c r="D25" s="39">
        <v>70056.74</v>
      </c>
      <c r="E25" s="39">
        <v>70000</v>
      </c>
      <c r="F25" s="41">
        <f t="shared" si="0"/>
        <v>112.00000000000001</v>
      </c>
    </row>
    <row r="26" spans="1:6" ht="130.5" customHeight="1">
      <c r="A26" s="59" t="s">
        <v>115</v>
      </c>
      <c r="B26" s="11" t="s">
        <v>116</v>
      </c>
      <c r="C26" s="39">
        <v>0</v>
      </c>
      <c r="D26" s="39">
        <v>0</v>
      </c>
      <c r="E26" s="39">
        <v>0</v>
      </c>
      <c r="F26" s="41">
        <v>0</v>
      </c>
    </row>
    <row r="27" spans="1:6" ht="22.5" customHeight="1">
      <c r="A27" s="59" t="s">
        <v>117</v>
      </c>
      <c r="B27" s="11" t="s">
        <v>118</v>
      </c>
      <c r="C27" s="39">
        <v>15500</v>
      </c>
      <c r="D27" s="39">
        <v>15510</v>
      </c>
      <c r="E27" s="39">
        <v>15510</v>
      </c>
      <c r="F27" s="41">
        <f t="shared" si="0"/>
        <v>100.06451612903227</v>
      </c>
    </row>
    <row r="28" spans="1:6" ht="22.5" customHeight="1">
      <c r="A28" s="59" t="s">
        <v>119</v>
      </c>
      <c r="B28" s="11" t="s">
        <v>120</v>
      </c>
      <c r="C28" s="39">
        <v>0</v>
      </c>
      <c r="D28" s="39">
        <v>0.01</v>
      </c>
      <c r="E28" s="39">
        <v>0</v>
      </c>
      <c r="F28" s="41">
        <v>0</v>
      </c>
    </row>
    <row r="29" spans="1:6" s="10" customFormat="1" ht="16.5" customHeight="1">
      <c r="A29" s="9" t="s">
        <v>5</v>
      </c>
      <c r="B29" s="9" t="s">
        <v>6</v>
      </c>
      <c r="C29" s="55">
        <f>C30+C36</f>
        <v>5816400</v>
      </c>
      <c r="D29" s="55">
        <f>D30+D36</f>
        <v>5721163.4</v>
      </c>
      <c r="E29" s="55">
        <f>E30+E36</f>
        <v>5816400</v>
      </c>
      <c r="F29" s="42">
        <v>100</v>
      </c>
    </row>
    <row r="30" spans="1:6" s="10" customFormat="1" ht="33.75" customHeight="1">
      <c r="A30" s="13" t="s">
        <v>7</v>
      </c>
      <c r="B30" s="11" t="s">
        <v>72</v>
      </c>
      <c r="C30" s="54">
        <f>C31+C33+C34+C32+C35</f>
        <v>5773500</v>
      </c>
      <c r="D30" s="54">
        <f>D31+D33+D34+D32+D35</f>
        <v>5678205.4</v>
      </c>
      <c r="E30" s="54">
        <f>E31+E33+E34+E32+E35</f>
        <v>5773500</v>
      </c>
      <c r="F30" s="41">
        <v>100</v>
      </c>
    </row>
    <row r="31" spans="1:6" s="10" customFormat="1" ht="33.75" customHeight="1">
      <c r="A31" s="13" t="s">
        <v>168</v>
      </c>
      <c r="B31" s="11" t="s">
        <v>97</v>
      </c>
      <c r="C31" s="54">
        <v>3312000</v>
      </c>
      <c r="D31" s="54">
        <v>3312000</v>
      </c>
      <c r="E31" s="54">
        <v>3312000</v>
      </c>
      <c r="F31" s="41">
        <v>100</v>
      </c>
    </row>
    <row r="32" spans="1:6" s="10" customFormat="1" ht="51.75" customHeight="1">
      <c r="A32" s="13" t="s">
        <v>169</v>
      </c>
      <c r="B32" s="11" t="s">
        <v>171</v>
      </c>
      <c r="C32" s="54">
        <v>1600000</v>
      </c>
      <c r="D32" s="54">
        <v>1600000</v>
      </c>
      <c r="E32" s="54">
        <v>1600000</v>
      </c>
      <c r="F32" s="41">
        <v>100</v>
      </c>
    </row>
    <row r="33" spans="1:6" s="10" customFormat="1" ht="48" customHeight="1">
      <c r="A33" s="13" t="s">
        <v>169</v>
      </c>
      <c r="B33" s="11" t="s">
        <v>73</v>
      </c>
      <c r="C33" s="54">
        <v>0</v>
      </c>
      <c r="D33" s="54">
        <v>0</v>
      </c>
      <c r="E33" s="54">
        <v>0</v>
      </c>
      <c r="F33" s="41">
        <v>0</v>
      </c>
    </row>
    <row r="34" spans="1:6" s="10" customFormat="1" ht="31.5" customHeight="1">
      <c r="A34" s="13" t="s">
        <v>170</v>
      </c>
      <c r="B34" s="11" t="s">
        <v>74</v>
      </c>
      <c r="C34" s="54">
        <v>246800</v>
      </c>
      <c r="D34" s="54">
        <v>151505.4</v>
      </c>
      <c r="E34" s="54">
        <v>246800</v>
      </c>
      <c r="F34" s="41">
        <v>100</v>
      </c>
    </row>
    <row r="35" spans="1:6" s="10" customFormat="1" ht="31.5" customHeight="1">
      <c r="A35" s="13" t="s">
        <v>172</v>
      </c>
      <c r="B35" s="11" t="s">
        <v>173</v>
      </c>
      <c r="C35" s="54">
        <v>614700</v>
      </c>
      <c r="D35" s="54">
        <v>614700</v>
      </c>
      <c r="E35" s="54">
        <v>614700</v>
      </c>
      <c r="F35" s="41">
        <v>0</v>
      </c>
    </row>
    <row r="36" spans="1:6" s="10" customFormat="1" ht="31.5" customHeight="1">
      <c r="A36" s="13" t="s">
        <v>121</v>
      </c>
      <c r="B36" s="11" t="s">
        <v>122</v>
      </c>
      <c r="C36" s="54">
        <v>42900</v>
      </c>
      <c r="D36" s="54">
        <v>42958</v>
      </c>
      <c r="E36" s="54">
        <v>42900</v>
      </c>
      <c r="F36" s="41">
        <f>E36/C36*100</f>
        <v>100</v>
      </c>
    </row>
    <row r="37" spans="1:6" ht="31.5">
      <c r="A37" s="31" t="s">
        <v>8</v>
      </c>
      <c r="B37" s="16" t="s">
        <v>13</v>
      </c>
      <c r="C37" s="55">
        <f>C39+C42</f>
        <v>4712009.369999997</v>
      </c>
      <c r="D37" s="55">
        <f>D39+D42</f>
        <v>1428000.5900000036</v>
      </c>
      <c r="E37" s="55">
        <f>E39+E42</f>
        <v>988400.25</v>
      </c>
      <c r="F37" s="42">
        <v>100</v>
      </c>
    </row>
    <row r="38" spans="1:6" ht="15.75">
      <c r="A38" s="32"/>
      <c r="B38" s="15" t="s">
        <v>14</v>
      </c>
      <c r="C38" s="37"/>
      <c r="D38" s="47"/>
      <c r="E38" s="57"/>
      <c r="F38" s="56"/>
    </row>
    <row r="39" spans="1:6" ht="32.25" customHeight="1">
      <c r="A39" s="31" t="s">
        <v>9</v>
      </c>
      <c r="B39" s="17" t="s">
        <v>15</v>
      </c>
      <c r="C39" s="44">
        <v>0</v>
      </c>
      <c r="D39" s="55">
        <v>0</v>
      </c>
      <c r="E39" s="44">
        <v>0</v>
      </c>
      <c r="F39" s="42">
        <v>0</v>
      </c>
    </row>
    <row r="40" spans="1:6" ht="51" customHeight="1">
      <c r="A40" s="32" t="s">
        <v>86</v>
      </c>
      <c r="B40" s="18" t="s">
        <v>16</v>
      </c>
      <c r="C40" s="45">
        <v>0</v>
      </c>
      <c r="D40" s="54">
        <v>0</v>
      </c>
      <c r="E40" s="45">
        <v>0</v>
      </c>
      <c r="F40" s="41">
        <v>0</v>
      </c>
    </row>
    <row r="41" spans="1:6" ht="62.25" customHeight="1">
      <c r="A41" s="32" t="s">
        <v>87</v>
      </c>
      <c r="B41" s="18" t="s">
        <v>75</v>
      </c>
      <c r="C41" s="40">
        <v>0</v>
      </c>
      <c r="D41" s="40">
        <v>0</v>
      </c>
      <c r="E41" s="40">
        <v>0</v>
      </c>
      <c r="F41" s="41">
        <v>0</v>
      </c>
    </row>
    <row r="42" spans="1:6" ht="31.5">
      <c r="A42" s="31" t="s">
        <v>10</v>
      </c>
      <c r="B42" s="17" t="s">
        <v>17</v>
      </c>
      <c r="C42" s="55">
        <f>C43+C44</f>
        <v>4712009.369999997</v>
      </c>
      <c r="D42" s="55">
        <f>D43+D44</f>
        <v>1428000.5900000036</v>
      </c>
      <c r="E42" s="55">
        <v>988400.25</v>
      </c>
      <c r="F42" s="42" t="s">
        <v>92</v>
      </c>
    </row>
    <row r="43" spans="1:6" ht="18" customHeight="1">
      <c r="A43" s="32" t="s">
        <v>11</v>
      </c>
      <c r="B43" s="18" t="s">
        <v>18</v>
      </c>
      <c r="C43" s="40">
        <v>-33373065</v>
      </c>
      <c r="D43" s="40">
        <v>-21414663.33</v>
      </c>
      <c r="E43" s="54">
        <v>-31001269.97</v>
      </c>
      <c r="F43" s="41">
        <f>E43/C43*100</f>
        <v>92.89308599614688</v>
      </c>
    </row>
    <row r="44" spans="1:6" ht="17.25" customHeight="1">
      <c r="A44" s="32" t="s">
        <v>12</v>
      </c>
      <c r="B44" s="18" t="s">
        <v>19</v>
      </c>
      <c r="C44" s="38">
        <v>38085074.37</v>
      </c>
      <c r="D44" s="40">
        <v>22842663.92</v>
      </c>
      <c r="E44" s="45">
        <v>37505691</v>
      </c>
      <c r="F44" s="41">
        <f>E44/C44*100</f>
        <v>98.47871277768493</v>
      </c>
    </row>
    <row r="45" spans="1:6" ht="15.75">
      <c r="A45" s="12"/>
      <c r="B45" s="13"/>
      <c r="C45" s="14"/>
      <c r="D45" s="12"/>
      <c r="E45" s="12"/>
      <c r="F45" s="12"/>
    </row>
    <row r="47" ht="15.75">
      <c r="C47" s="19"/>
    </row>
  </sheetData>
  <sheetProtection/>
  <mergeCells count="1">
    <mergeCell ref="A11:F11"/>
  </mergeCells>
  <printOptions/>
  <pageMargins left="0.5905511811023623" right="0.5905511811023623" top="0.5905511811023623" bottom="0.3937007874015748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G40"/>
  <sheetViews>
    <sheetView zoomScale="80" zoomScaleNormal="8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3" sqref="F13"/>
    </sheetView>
  </sheetViews>
  <sheetFormatPr defaultColWidth="8.75390625" defaultRowHeight="12.75"/>
  <cols>
    <col min="1" max="1" width="7.125" style="1" customWidth="1"/>
    <col min="2" max="2" width="41.00390625" style="26" customWidth="1"/>
    <col min="3" max="3" width="21.875" style="3" customWidth="1"/>
    <col min="4" max="4" width="19.00390625" style="1" customWidth="1"/>
    <col min="5" max="5" width="16.25390625" style="1" customWidth="1"/>
    <col min="6" max="6" width="26.75390625" style="1" customWidth="1"/>
    <col min="7" max="8" width="8.75390625" style="1" customWidth="1"/>
    <col min="9" max="16384" width="8.75390625" style="1" customWidth="1"/>
  </cols>
  <sheetData>
    <row r="2" spans="1:6" s="6" customFormat="1" ht="18.75">
      <c r="A2" s="95" t="s">
        <v>100</v>
      </c>
      <c r="B2" s="95"/>
      <c r="C2" s="95"/>
      <c r="D2" s="95"/>
      <c r="E2" s="95"/>
      <c r="F2" s="95"/>
    </row>
    <row r="3" spans="1:6" ht="16.5" customHeight="1">
      <c r="A3" s="95" t="s">
        <v>174</v>
      </c>
      <c r="B3" s="95"/>
      <c r="C3" s="95"/>
      <c r="D3" s="95"/>
      <c r="E3" s="95"/>
      <c r="F3" s="95"/>
    </row>
    <row r="4" spans="2:6" ht="16.5" customHeight="1">
      <c r="B4" s="25"/>
      <c r="F4" s="30" t="s">
        <v>78</v>
      </c>
    </row>
    <row r="5" spans="1:7" s="24" customFormat="1" ht="119.25" customHeight="1">
      <c r="A5" s="7" t="s">
        <v>0</v>
      </c>
      <c r="B5" s="8" t="s">
        <v>70</v>
      </c>
      <c r="C5" s="8" t="s">
        <v>175</v>
      </c>
      <c r="D5" s="8" t="s">
        <v>165</v>
      </c>
      <c r="E5" s="8" t="s">
        <v>166</v>
      </c>
      <c r="F5" s="8" t="s">
        <v>167</v>
      </c>
      <c r="G5" s="1"/>
    </row>
    <row r="6" spans="1:6" ht="18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7" s="24" customFormat="1" ht="15.75">
      <c r="A7" s="12"/>
      <c r="B7" s="27" t="s">
        <v>77</v>
      </c>
      <c r="C7" s="47">
        <f>C8+C15+C17+C21+C24+C27+C29+C31+C33</f>
        <v>38085074.37</v>
      </c>
      <c r="D7" s="47">
        <f>D8+D15+D17+D21+D24+D27+D29+D31+D33</f>
        <v>22842663.919999998</v>
      </c>
      <c r="E7" s="47">
        <f>E8+E15+E17+E21+E24+E27+E29+E31+E33</f>
        <v>32891923</v>
      </c>
      <c r="F7" s="42">
        <f>E7/C7*100</f>
        <v>86.36433968974812</v>
      </c>
      <c r="G7" s="1"/>
    </row>
    <row r="8" spans="1:6" ht="15.75">
      <c r="A8" s="23" t="s">
        <v>44</v>
      </c>
      <c r="B8" s="9" t="s">
        <v>20</v>
      </c>
      <c r="C8" s="48">
        <f>C9+C10+C11+C13+C14+C12</f>
        <v>9897253.75</v>
      </c>
      <c r="D8" s="48">
        <f>D9+D10+D11+D13+D14+D12</f>
        <v>6632967.96</v>
      </c>
      <c r="E8" s="48">
        <f>E9+E10+E11+E13+E14+E12</f>
        <v>8639884</v>
      </c>
      <c r="F8" s="42">
        <f>E8/C8*100</f>
        <v>87.29577131434061</v>
      </c>
    </row>
    <row r="9" spans="1:6" ht="45.75" customHeight="1">
      <c r="A9" s="22" t="s">
        <v>45</v>
      </c>
      <c r="B9" s="11" t="s">
        <v>21</v>
      </c>
      <c r="C9" s="49">
        <v>757335</v>
      </c>
      <c r="D9" s="49">
        <v>537030.4</v>
      </c>
      <c r="E9" s="49">
        <f>C9</f>
        <v>757335</v>
      </c>
      <c r="F9" s="41">
        <v>100</v>
      </c>
    </row>
    <row r="10" spans="1:6" ht="61.5" customHeight="1">
      <c r="A10" s="22" t="s">
        <v>46</v>
      </c>
      <c r="B10" s="11" t="s">
        <v>22</v>
      </c>
      <c r="C10" s="49">
        <v>4835549</v>
      </c>
      <c r="D10" s="50">
        <v>3264777.1</v>
      </c>
      <c r="E10" s="49">
        <f>C10</f>
        <v>4835549</v>
      </c>
      <c r="F10" s="41">
        <v>100</v>
      </c>
    </row>
    <row r="11" spans="1:6" ht="46.5" customHeight="1">
      <c r="A11" s="22" t="s">
        <v>47</v>
      </c>
      <c r="B11" s="11" t="s">
        <v>23</v>
      </c>
      <c r="C11" s="53">
        <v>147000</v>
      </c>
      <c r="D11" s="50">
        <v>147000</v>
      </c>
      <c r="E11" s="49">
        <f>C11</f>
        <v>147000</v>
      </c>
      <c r="F11" s="41">
        <v>100</v>
      </c>
    </row>
    <row r="12" spans="1:6" ht="46.5" customHeight="1">
      <c r="A12" s="22" t="s">
        <v>106</v>
      </c>
      <c r="B12" s="11" t="s">
        <v>107</v>
      </c>
      <c r="C12" s="53">
        <v>0</v>
      </c>
      <c r="D12" s="50">
        <v>0</v>
      </c>
      <c r="E12" s="49">
        <v>0</v>
      </c>
      <c r="F12" s="41">
        <v>0</v>
      </c>
    </row>
    <row r="13" spans="1:6" ht="15.75">
      <c r="A13" s="22" t="s">
        <v>48</v>
      </c>
      <c r="B13" s="28" t="s">
        <v>24</v>
      </c>
      <c r="C13" s="49">
        <v>20000</v>
      </c>
      <c r="D13" s="43">
        <v>0</v>
      </c>
      <c r="E13" s="41">
        <v>0</v>
      </c>
      <c r="F13" s="41">
        <v>0</v>
      </c>
    </row>
    <row r="14" spans="1:6" ht="15.75">
      <c r="A14" s="22" t="s">
        <v>49</v>
      </c>
      <c r="B14" s="11" t="s">
        <v>25</v>
      </c>
      <c r="C14" s="49">
        <v>4137369.75</v>
      </c>
      <c r="D14" s="49">
        <v>2684160.46</v>
      </c>
      <c r="E14" s="53">
        <v>2900000</v>
      </c>
      <c r="F14" s="41">
        <f>E14/C14*100</f>
        <v>70.09284098913325</v>
      </c>
    </row>
    <row r="15" spans="1:6" ht="15.75">
      <c r="A15" s="23" t="s">
        <v>50</v>
      </c>
      <c r="B15" s="9" t="s">
        <v>26</v>
      </c>
      <c r="C15" s="58">
        <f>C16</f>
        <v>287748</v>
      </c>
      <c r="D15" s="58">
        <f>D16</f>
        <v>173126.55</v>
      </c>
      <c r="E15" s="58">
        <f>E16</f>
        <v>287748</v>
      </c>
      <c r="F15" s="42">
        <v>100</v>
      </c>
    </row>
    <row r="16" spans="1:6" ht="31.5">
      <c r="A16" s="22" t="s">
        <v>51</v>
      </c>
      <c r="B16" s="29" t="s">
        <v>27</v>
      </c>
      <c r="C16" s="53">
        <v>287748</v>
      </c>
      <c r="D16" s="53">
        <v>173126.55</v>
      </c>
      <c r="E16" s="49">
        <f>C16</f>
        <v>287748</v>
      </c>
      <c r="F16" s="41">
        <v>100</v>
      </c>
    </row>
    <row r="17" spans="1:6" ht="31.5">
      <c r="A17" s="23" t="s">
        <v>52</v>
      </c>
      <c r="B17" s="9" t="s">
        <v>28</v>
      </c>
      <c r="C17" s="48">
        <f>C18+C20+C19</f>
        <v>371000</v>
      </c>
      <c r="D17" s="48">
        <f>D18+D20+D19</f>
        <v>107130</v>
      </c>
      <c r="E17" s="58">
        <f>E18+E20</f>
        <v>150200</v>
      </c>
      <c r="F17" s="42">
        <f>E17/C17*100</f>
        <v>40.485175202156334</v>
      </c>
    </row>
    <row r="18" spans="1:6" ht="46.5" customHeight="1">
      <c r="A18" s="22" t="s">
        <v>53</v>
      </c>
      <c r="B18" s="11" t="s">
        <v>29</v>
      </c>
      <c r="C18" s="49">
        <v>72000</v>
      </c>
      <c r="D18" s="49">
        <v>14200</v>
      </c>
      <c r="E18" s="49">
        <v>14200</v>
      </c>
      <c r="F18" s="41">
        <f>E18/C18*100</f>
        <v>19.72222222222222</v>
      </c>
    </row>
    <row r="19" spans="1:6" ht="46.5" customHeight="1">
      <c r="A19" s="22" t="s">
        <v>176</v>
      </c>
      <c r="B19" s="11" t="s">
        <v>177</v>
      </c>
      <c r="C19" s="49">
        <v>163000</v>
      </c>
      <c r="D19" s="49">
        <v>9000</v>
      </c>
      <c r="E19" s="49">
        <v>51708</v>
      </c>
      <c r="F19" s="41">
        <f>E19/C19*100</f>
        <v>31.722699386503066</v>
      </c>
    </row>
    <row r="20" spans="1:6" ht="31.5" customHeight="1">
      <c r="A20" s="22" t="s">
        <v>54</v>
      </c>
      <c r="B20" s="11" t="s">
        <v>30</v>
      </c>
      <c r="C20" s="49">
        <v>136000</v>
      </c>
      <c r="D20" s="49">
        <v>83930</v>
      </c>
      <c r="E20" s="49">
        <f>C20</f>
        <v>136000</v>
      </c>
      <c r="F20" s="41">
        <f>E20/C20*100</f>
        <v>100</v>
      </c>
    </row>
    <row r="21" spans="1:6" ht="15.75">
      <c r="A21" s="23" t="s">
        <v>55</v>
      </c>
      <c r="B21" s="9" t="s">
        <v>31</v>
      </c>
      <c r="C21" s="48">
        <f>C22+C23</f>
        <v>6546560.61</v>
      </c>
      <c r="D21" s="51">
        <f>D22+D23</f>
        <v>2156436.96</v>
      </c>
      <c r="E21" s="58">
        <f>E22+E23</f>
        <v>2645765</v>
      </c>
      <c r="F21" s="42">
        <f>E21/C21*100</f>
        <v>40.41458038223219</v>
      </c>
    </row>
    <row r="22" spans="1:6" ht="31.5">
      <c r="A22" s="22" t="s">
        <v>56</v>
      </c>
      <c r="B22" s="11" t="s">
        <v>32</v>
      </c>
      <c r="C22" s="49">
        <v>6546560.61</v>
      </c>
      <c r="D22" s="49">
        <v>2156436.96</v>
      </c>
      <c r="E22" s="49">
        <v>2645765</v>
      </c>
      <c r="F22" s="41">
        <f>E22/C22*100</f>
        <v>40.41458038223219</v>
      </c>
    </row>
    <row r="23" spans="1:6" ht="15" customHeight="1">
      <c r="A23" s="22" t="s">
        <v>57</v>
      </c>
      <c r="B23" s="11" t="s">
        <v>33</v>
      </c>
      <c r="C23" s="49">
        <v>0</v>
      </c>
      <c r="D23" s="49">
        <v>0</v>
      </c>
      <c r="E23" s="49">
        <v>0</v>
      </c>
      <c r="F23" s="41">
        <v>0</v>
      </c>
    </row>
    <row r="24" spans="1:6" ht="15.75">
      <c r="A24" s="23" t="s">
        <v>58</v>
      </c>
      <c r="B24" s="9" t="s">
        <v>34</v>
      </c>
      <c r="C24" s="48">
        <f>C25+C26</f>
        <v>9453047.01</v>
      </c>
      <c r="D24" s="51">
        <f>D25+D26</f>
        <v>6057997.45</v>
      </c>
      <c r="E24" s="48">
        <f>E25+E26</f>
        <v>9667681</v>
      </c>
      <c r="F24" s="42">
        <f>E24/C24*100</f>
        <v>102.27052705622799</v>
      </c>
    </row>
    <row r="25" spans="1:6" ht="15.75">
      <c r="A25" s="22" t="s">
        <v>59</v>
      </c>
      <c r="B25" s="11" t="s">
        <v>35</v>
      </c>
      <c r="C25" s="49">
        <v>0</v>
      </c>
      <c r="D25" s="49">
        <v>0</v>
      </c>
      <c r="E25" s="49">
        <v>550000</v>
      </c>
      <c r="F25" s="41">
        <v>0</v>
      </c>
    </row>
    <row r="26" spans="1:6" ht="15.75">
      <c r="A26" s="22" t="s">
        <v>60</v>
      </c>
      <c r="B26" s="11" t="s">
        <v>36</v>
      </c>
      <c r="C26" s="49">
        <v>9453047.01</v>
      </c>
      <c r="D26" s="49">
        <v>6057997.45</v>
      </c>
      <c r="E26" s="49">
        <v>9117681</v>
      </c>
      <c r="F26" s="41">
        <f aca="true" t="shared" si="0" ref="F25:F30">E26/C26*100</f>
        <v>96.45229723659229</v>
      </c>
    </row>
    <row r="27" spans="1:6" ht="15.75">
      <c r="A27" s="23" t="s">
        <v>61</v>
      </c>
      <c r="B27" s="9" t="s">
        <v>37</v>
      </c>
      <c r="C27" s="48">
        <f>C28</f>
        <v>16630</v>
      </c>
      <c r="D27" s="51">
        <f>D28</f>
        <v>12710</v>
      </c>
      <c r="E27" s="58">
        <f>E28</f>
        <v>12710</v>
      </c>
      <c r="F27" s="42">
        <f t="shared" si="0"/>
        <v>76.42814191220685</v>
      </c>
    </row>
    <row r="28" spans="1:6" ht="31.5">
      <c r="A28" s="22" t="s">
        <v>62</v>
      </c>
      <c r="B28" s="11" t="s">
        <v>38</v>
      </c>
      <c r="C28" s="49">
        <v>16630</v>
      </c>
      <c r="D28" s="52">
        <v>12710</v>
      </c>
      <c r="E28" s="49">
        <v>12710</v>
      </c>
      <c r="F28" s="41">
        <f>E28/C28*100</f>
        <v>76.42814191220685</v>
      </c>
    </row>
    <row r="29" spans="1:6" ht="15.75">
      <c r="A29" s="23" t="s">
        <v>63</v>
      </c>
      <c r="B29" s="9" t="s">
        <v>69</v>
      </c>
      <c r="C29" s="48">
        <f>C30</f>
        <v>11361835</v>
      </c>
      <c r="D29" s="51">
        <f>D30</f>
        <v>7623195</v>
      </c>
      <c r="E29" s="48">
        <f>E30</f>
        <v>11361835</v>
      </c>
      <c r="F29" s="42">
        <f t="shared" si="0"/>
        <v>100</v>
      </c>
    </row>
    <row r="30" spans="1:6" ht="15.75">
      <c r="A30" s="22" t="s">
        <v>64</v>
      </c>
      <c r="B30" s="11" t="s">
        <v>39</v>
      </c>
      <c r="C30" s="49">
        <v>11361835</v>
      </c>
      <c r="D30" s="52">
        <v>7623195</v>
      </c>
      <c r="E30" s="49">
        <v>11361835</v>
      </c>
      <c r="F30" s="41">
        <f t="shared" si="0"/>
        <v>100</v>
      </c>
    </row>
    <row r="31" spans="1:6" ht="15.75">
      <c r="A31" s="23" t="s">
        <v>65</v>
      </c>
      <c r="B31" s="9" t="s">
        <v>40</v>
      </c>
      <c r="C31" s="48">
        <f>C32</f>
        <v>108000</v>
      </c>
      <c r="D31" s="51">
        <f>D32</f>
        <v>72000</v>
      </c>
      <c r="E31" s="48">
        <f>E32</f>
        <v>108000</v>
      </c>
      <c r="F31" s="42">
        <v>100</v>
      </c>
    </row>
    <row r="32" spans="1:6" ht="15.75">
      <c r="A32" s="22" t="s">
        <v>66</v>
      </c>
      <c r="B32" s="11" t="s">
        <v>41</v>
      </c>
      <c r="C32" s="49">
        <v>108000</v>
      </c>
      <c r="D32" s="52">
        <v>72000</v>
      </c>
      <c r="E32" s="49">
        <v>108000</v>
      </c>
      <c r="F32" s="41">
        <v>100</v>
      </c>
    </row>
    <row r="33" spans="1:6" ht="15.75">
      <c r="A33" s="23" t="s">
        <v>67</v>
      </c>
      <c r="B33" s="9" t="s">
        <v>42</v>
      </c>
      <c r="C33" s="48">
        <f>C34</f>
        <v>43000</v>
      </c>
      <c r="D33" s="51">
        <f>D34</f>
        <v>7100</v>
      </c>
      <c r="E33" s="58">
        <f>E34</f>
        <v>18100</v>
      </c>
      <c r="F33" s="42">
        <f>E33/C33*100</f>
        <v>42.093023255813954</v>
      </c>
    </row>
    <row r="34" spans="1:6" ht="15.75">
      <c r="A34" s="22" t="s">
        <v>68</v>
      </c>
      <c r="B34" s="11" t="s">
        <v>43</v>
      </c>
      <c r="C34" s="49">
        <v>43000</v>
      </c>
      <c r="D34" s="52">
        <v>7100</v>
      </c>
      <c r="E34" s="53">
        <v>18100</v>
      </c>
      <c r="F34" s="41">
        <f>E34/C34*100</f>
        <v>42.093023255813954</v>
      </c>
    </row>
    <row r="35" ht="15.75">
      <c r="B35" s="2"/>
    </row>
    <row r="36" ht="15.75">
      <c r="B36" s="2"/>
    </row>
    <row r="37" ht="15.75">
      <c r="B37" s="2"/>
    </row>
    <row r="38" ht="15.75">
      <c r="B38" s="2"/>
    </row>
    <row r="39" ht="15.75">
      <c r="B39" s="2"/>
    </row>
    <row r="40" spans="2:6" ht="15.75">
      <c r="B40" s="2"/>
      <c r="E40" s="96"/>
      <c r="F40" s="96"/>
    </row>
  </sheetData>
  <sheetProtection/>
  <mergeCells count="3">
    <mergeCell ref="A3:F3"/>
    <mergeCell ref="A2:F2"/>
    <mergeCell ref="E40:F40"/>
  </mergeCells>
  <printOptions/>
  <pageMargins left="0.7874015748031497" right="0.5905511811023623" top="0.7874015748031497" bottom="0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40"/>
  <sheetViews>
    <sheetView zoomScalePageLayoutView="0" workbookViewId="0" topLeftCell="A1">
      <selection activeCell="F39" sqref="F39"/>
    </sheetView>
  </sheetViews>
  <sheetFormatPr defaultColWidth="8.75390625" defaultRowHeight="12.75"/>
  <cols>
    <col min="1" max="1" width="29.25390625" style="1" customWidth="1"/>
    <col min="2" max="2" width="45.625" style="2" customWidth="1"/>
    <col min="3" max="3" width="18.875" style="3" customWidth="1"/>
    <col min="4" max="4" width="15.375" style="1" customWidth="1"/>
    <col min="5" max="5" width="16.375" style="1" customWidth="1"/>
    <col min="6" max="6" width="15.125" style="1" customWidth="1"/>
    <col min="7" max="16384" width="8.75390625" style="1" customWidth="1"/>
  </cols>
  <sheetData>
    <row r="1" ht="1.5" customHeight="1"/>
    <row r="2" ht="15.75" hidden="1"/>
    <row r="3" ht="15.75" hidden="1"/>
    <row r="4" ht="15.75" hidden="1"/>
    <row r="5" spans="1:6" ht="15.75" hidden="1">
      <c r="A5" s="4"/>
      <c r="B5" s="35"/>
      <c r="C5" s="36"/>
      <c r="D5" s="36"/>
      <c r="E5" s="5"/>
      <c r="F5" s="5"/>
    </row>
    <row r="6" spans="1:6" ht="41.25" customHeight="1">
      <c r="A6" s="94" t="s">
        <v>178</v>
      </c>
      <c r="B6" s="94"/>
      <c r="C6" s="94"/>
      <c r="D6" s="94"/>
      <c r="E6" s="94"/>
      <c r="F6" s="94"/>
    </row>
    <row r="7" spans="2:6" ht="16.5" customHeight="1">
      <c r="B7" s="6"/>
      <c r="F7" s="30" t="s">
        <v>88</v>
      </c>
    </row>
    <row r="8" spans="1:6" ht="114" customHeight="1">
      <c r="A8" s="7" t="s">
        <v>0</v>
      </c>
      <c r="B8" s="8" t="s">
        <v>1</v>
      </c>
      <c r="C8" s="8" t="s">
        <v>164</v>
      </c>
      <c r="D8" s="8" t="s">
        <v>165</v>
      </c>
      <c r="E8" s="8" t="s">
        <v>166</v>
      </c>
      <c r="F8" s="8" t="s">
        <v>167</v>
      </c>
    </row>
    <row r="9" spans="1:6" ht="18" customHeight="1">
      <c r="A9" s="7">
        <v>1</v>
      </c>
      <c r="B9" s="7">
        <v>2</v>
      </c>
      <c r="C9" s="7">
        <v>3</v>
      </c>
      <c r="D9" s="7">
        <v>5</v>
      </c>
      <c r="E9" s="7">
        <v>6</v>
      </c>
      <c r="F9" s="7">
        <v>7</v>
      </c>
    </row>
    <row r="10" spans="1:6" ht="18" customHeight="1" hidden="1">
      <c r="A10" s="33"/>
      <c r="B10" s="34" t="s">
        <v>76</v>
      </c>
      <c r="C10" s="44">
        <f>C11+C24</f>
        <v>31987600</v>
      </c>
      <c r="D10" s="58">
        <f>D11+D24</f>
        <v>20442348.700000003</v>
      </c>
      <c r="E10" s="55">
        <f>E11+E24</f>
        <v>31001269.970000003</v>
      </c>
      <c r="F10" s="42">
        <v>96.9</v>
      </c>
    </row>
    <row r="11" spans="1:6" s="10" customFormat="1" ht="16.5" customHeight="1" hidden="1">
      <c r="A11" s="9" t="s">
        <v>2</v>
      </c>
      <c r="B11" s="9" t="s">
        <v>3</v>
      </c>
      <c r="C11" s="44">
        <f>C12+C13+C14+C15+C16+C19+C20+C17+C18+C21+C22+C23</f>
        <v>24505900</v>
      </c>
      <c r="D11" s="46">
        <f>D12+D13+D14+D15+D16+D19+D20+D17+D18+D21+D22+D23</f>
        <v>14412171.8</v>
      </c>
      <c r="E11" s="55">
        <f>E12+E13+E14+E15+E16+E19+E20+E17+E18+E21+E22+E23</f>
        <v>23519569.970000003</v>
      </c>
      <c r="F11" s="42">
        <v>96</v>
      </c>
    </row>
    <row r="12" spans="1:6" s="10" customFormat="1" ht="16.5" customHeight="1" hidden="1">
      <c r="A12" s="13" t="s">
        <v>4</v>
      </c>
      <c r="B12" s="11" t="s">
        <v>71</v>
      </c>
      <c r="C12" s="45">
        <v>5600000</v>
      </c>
      <c r="D12" s="39">
        <v>3641571.62</v>
      </c>
      <c r="E12" s="53">
        <v>5098822.08</v>
      </c>
      <c r="F12" s="41">
        <v>91.1</v>
      </c>
    </row>
    <row r="13" spans="1:6" s="10" customFormat="1" ht="77.25" customHeight="1" hidden="1">
      <c r="A13" s="13" t="s">
        <v>90</v>
      </c>
      <c r="B13" s="11" t="s">
        <v>89</v>
      </c>
      <c r="C13" s="45">
        <v>3107000</v>
      </c>
      <c r="D13" s="53">
        <v>3082548.93</v>
      </c>
      <c r="E13" s="45">
        <v>3817950</v>
      </c>
      <c r="F13" s="41">
        <v>122.9</v>
      </c>
    </row>
    <row r="14" spans="1:6" ht="18" customHeight="1" hidden="1">
      <c r="A14" s="13" t="s">
        <v>79</v>
      </c>
      <c r="B14" s="11" t="s">
        <v>80</v>
      </c>
      <c r="C14" s="39">
        <v>3785000</v>
      </c>
      <c r="D14" s="39">
        <v>3161257.68</v>
      </c>
      <c r="E14" s="39">
        <v>3265128</v>
      </c>
      <c r="F14" s="41">
        <v>86.3</v>
      </c>
    </row>
    <row r="15" spans="1:6" ht="63" hidden="1">
      <c r="A15" s="13" t="s">
        <v>81</v>
      </c>
      <c r="B15" s="11" t="s">
        <v>82</v>
      </c>
      <c r="C15" s="39">
        <v>700000</v>
      </c>
      <c r="D15" s="39">
        <v>233748.05</v>
      </c>
      <c r="E15" s="39">
        <v>664906.43</v>
      </c>
      <c r="F15" s="41">
        <v>94.9</v>
      </c>
    </row>
    <row r="16" spans="1:6" ht="18.75" customHeight="1" hidden="1">
      <c r="A16" s="13" t="s">
        <v>91</v>
      </c>
      <c r="B16" s="11" t="s">
        <v>83</v>
      </c>
      <c r="C16" s="39">
        <v>10795000</v>
      </c>
      <c r="D16" s="39">
        <v>4062130.39</v>
      </c>
      <c r="E16" s="39">
        <v>10273952.72</v>
      </c>
      <c r="F16" s="41">
        <v>95.2</v>
      </c>
    </row>
    <row r="17" spans="1:6" ht="18.75" customHeight="1" hidden="1">
      <c r="A17" s="13" t="s">
        <v>109</v>
      </c>
      <c r="B17" s="11" t="s">
        <v>110</v>
      </c>
      <c r="C17" s="39">
        <v>2000</v>
      </c>
      <c r="D17" s="39">
        <v>331.94</v>
      </c>
      <c r="E17" s="39">
        <v>331.94</v>
      </c>
      <c r="F17" s="41">
        <v>16.6</v>
      </c>
    </row>
    <row r="18" spans="1:6" ht="144.75" customHeight="1" hidden="1">
      <c r="A18" s="13" t="s">
        <v>111</v>
      </c>
      <c r="B18" s="11" t="s">
        <v>112</v>
      </c>
      <c r="C18" s="39">
        <v>248900</v>
      </c>
      <c r="D18" s="39">
        <v>53873.31</v>
      </c>
      <c r="E18" s="39">
        <v>197223</v>
      </c>
      <c r="F18" s="41">
        <v>79.2</v>
      </c>
    </row>
    <row r="19" spans="1:6" ht="48.75" customHeight="1" hidden="1">
      <c r="A19" s="59" t="s">
        <v>113</v>
      </c>
      <c r="B19" s="11" t="s">
        <v>94</v>
      </c>
      <c r="C19" s="39">
        <v>190000</v>
      </c>
      <c r="D19" s="39">
        <v>102470</v>
      </c>
      <c r="E19" s="39">
        <v>124645</v>
      </c>
      <c r="F19" s="41">
        <v>65.6</v>
      </c>
    </row>
    <row r="20" spans="1:6" ht="32.25" customHeight="1" hidden="1">
      <c r="A20" s="59" t="s">
        <v>114</v>
      </c>
      <c r="B20" s="11" t="s">
        <v>95</v>
      </c>
      <c r="C20" s="39">
        <v>45000</v>
      </c>
      <c r="D20" s="39">
        <v>44978.27</v>
      </c>
      <c r="E20" s="39">
        <v>45000</v>
      </c>
      <c r="F20" s="41">
        <v>100</v>
      </c>
    </row>
    <row r="21" spans="1:6" ht="130.5" customHeight="1" hidden="1">
      <c r="A21" s="59" t="s">
        <v>115</v>
      </c>
      <c r="B21" s="11" t="s">
        <v>116</v>
      </c>
      <c r="C21" s="39">
        <v>23000</v>
      </c>
      <c r="D21" s="39">
        <v>22610.6</v>
      </c>
      <c r="E21" s="39">
        <v>22610.6</v>
      </c>
      <c r="F21" s="41">
        <v>98.3</v>
      </c>
    </row>
    <row r="22" spans="1:6" ht="22.5" customHeight="1" hidden="1">
      <c r="A22" s="59" t="s">
        <v>117</v>
      </c>
      <c r="B22" s="11" t="s">
        <v>118</v>
      </c>
      <c r="C22" s="39">
        <v>1000</v>
      </c>
      <c r="D22" s="39">
        <v>0.2</v>
      </c>
      <c r="E22" s="39">
        <v>0.2</v>
      </c>
      <c r="F22" s="41">
        <v>0.02</v>
      </c>
    </row>
    <row r="23" spans="1:6" ht="22.5" customHeight="1" hidden="1">
      <c r="A23" s="59" t="s">
        <v>119</v>
      </c>
      <c r="B23" s="11" t="s">
        <v>120</v>
      </c>
      <c r="C23" s="39">
        <v>9000</v>
      </c>
      <c r="D23" s="39">
        <v>6650.81</v>
      </c>
      <c r="E23" s="39">
        <v>9000</v>
      </c>
      <c r="F23" s="41">
        <v>100</v>
      </c>
    </row>
    <row r="24" spans="1:6" s="10" customFormat="1" ht="16.5" customHeight="1" hidden="1">
      <c r="A24" s="9" t="s">
        <v>5</v>
      </c>
      <c r="B24" s="9" t="s">
        <v>6</v>
      </c>
      <c r="C24" s="55">
        <f>C25+C29</f>
        <v>7481700</v>
      </c>
      <c r="D24" s="46">
        <f>D25</f>
        <v>6030176.9</v>
      </c>
      <c r="E24" s="55">
        <f>E25+E29</f>
        <v>7481700</v>
      </c>
      <c r="F24" s="42">
        <v>100</v>
      </c>
    </row>
    <row r="25" spans="1:6" s="10" customFormat="1" ht="33.75" customHeight="1" hidden="1">
      <c r="A25" s="13" t="s">
        <v>7</v>
      </c>
      <c r="B25" s="11" t="s">
        <v>72</v>
      </c>
      <c r="C25" s="54">
        <f>C26+C27+C28</f>
        <v>7015700</v>
      </c>
      <c r="D25" s="54">
        <f>D26+D27+D28+D29</f>
        <v>6030176.9</v>
      </c>
      <c r="E25" s="54">
        <f>E26+E27+E28</f>
        <v>7015700</v>
      </c>
      <c r="F25" s="41">
        <v>100</v>
      </c>
    </row>
    <row r="26" spans="1:6" s="10" customFormat="1" ht="33.75" customHeight="1" hidden="1">
      <c r="A26" s="13" t="s">
        <v>96</v>
      </c>
      <c r="B26" s="11" t="s">
        <v>97</v>
      </c>
      <c r="C26" s="54">
        <v>4850800</v>
      </c>
      <c r="D26" s="54">
        <v>3920900</v>
      </c>
      <c r="E26" s="54">
        <v>4850800</v>
      </c>
      <c r="F26" s="41">
        <v>100</v>
      </c>
    </row>
    <row r="27" spans="1:6" s="10" customFormat="1" ht="48" customHeight="1" hidden="1">
      <c r="A27" s="13" t="s">
        <v>98</v>
      </c>
      <c r="B27" s="11" t="s">
        <v>73</v>
      </c>
      <c r="C27" s="54">
        <v>1939400</v>
      </c>
      <c r="D27" s="54">
        <v>1471537.13</v>
      </c>
      <c r="E27" s="54">
        <v>1939400</v>
      </c>
      <c r="F27" s="41">
        <v>100</v>
      </c>
    </row>
    <row r="28" spans="1:6" s="10" customFormat="1" ht="31.5" customHeight="1" hidden="1">
      <c r="A28" s="13" t="s">
        <v>99</v>
      </c>
      <c r="B28" s="11" t="s">
        <v>74</v>
      </c>
      <c r="C28" s="54">
        <v>225500</v>
      </c>
      <c r="D28" s="54">
        <v>165241.83</v>
      </c>
      <c r="E28" s="54">
        <v>225500</v>
      </c>
      <c r="F28" s="41">
        <v>100</v>
      </c>
    </row>
    <row r="29" spans="1:6" s="10" customFormat="1" ht="31.5" customHeight="1" hidden="1">
      <c r="A29" s="13" t="s">
        <v>121</v>
      </c>
      <c r="B29" s="11" t="s">
        <v>122</v>
      </c>
      <c r="C29" s="54">
        <v>466000</v>
      </c>
      <c r="D29" s="54">
        <v>472497.94</v>
      </c>
      <c r="E29" s="54">
        <v>466000</v>
      </c>
      <c r="F29" s="41">
        <v>100</v>
      </c>
    </row>
    <row r="30" spans="1:6" ht="31.5" hidden="1">
      <c r="A30" s="31" t="s">
        <v>8</v>
      </c>
      <c r="B30" s="16" t="s">
        <v>13</v>
      </c>
      <c r="C30" s="55">
        <f>C32+C35</f>
        <v>4712009.369999997</v>
      </c>
      <c r="D30" s="55">
        <f>D32+D35</f>
        <v>1428000.5900000036</v>
      </c>
      <c r="E30" s="55">
        <f>E32+E35</f>
        <v>988400.25</v>
      </c>
      <c r="F30" s="42">
        <v>100</v>
      </c>
    </row>
    <row r="31" spans="1:6" ht="15.75" hidden="1">
      <c r="A31" s="32"/>
      <c r="B31" s="15" t="s">
        <v>14</v>
      </c>
      <c r="C31" s="37"/>
      <c r="D31" s="47"/>
      <c r="E31" s="57"/>
      <c r="F31" s="56"/>
    </row>
    <row r="32" spans="1:6" ht="32.25" customHeight="1" hidden="1">
      <c r="A32" s="31" t="s">
        <v>9</v>
      </c>
      <c r="B32" s="17" t="s">
        <v>15</v>
      </c>
      <c r="C32" s="44">
        <v>0</v>
      </c>
      <c r="D32" s="55">
        <v>0</v>
      </c>
      <c r="E32" s="44">
        <v>0</v>
      </c>
      <c r="F32" s="42">
        <v>0</v>
      </c>
    </row>
    <row r="33" spans="1:6" ht="51" customHeight="1" hidden="1">
      <c r="A33" s="32" t="s">
        <v>86</v>
      </c>
      <c r="B33" s="18" t="s">
        <v>16</v>
      </c>
      <c r="C33" s="45">
        <v>0</v>
      </c>
      <c r="D33" s="54">
        <v>0</v>
      </c>
      <c r="E33" s="45">
        <v>0</v>
      </c>
      <c r="F33" s="41">
        <v>0</v>
      </c>
    </row>
    <row r="34" spans="1:6" ht="62.25" customHeight="1" hidden="1">
      <c r="A34" s="32" t="s">
        <v>87</v>
      </c>
      <c r="B34" s="18" t="s">
        <v>75</v>
      </c>
      <c r="C34" s="40">
        <v>0</v>
      </c>
      <c r="D34" s="40">
        <v>0</v>
      </c>
      <c r="E34" s="40">
        <v>0</v>
      </c>
      <c r="F34" s="41">
        <v>0</v>
      </c>
    </row>
    <row r="35" spans="1:6" ht="31.5">
      <c r="A35" s="31" t="s">
        <v>10</v>
      </c>
      <c r="B35" s="17" t="s">
        <v>17</v>
      </c>
      <c r="C35" s="55">
        <f>C36+C37</f>
        <v>4712009.369999997</v>
      </c>
      <c r="D35" s="55">
        <f>D36+D37</f>
        <v>1428000.5900000036</v>
      </c>
      <c r="E35" s="55">
        <v>988400.25</v>
      </c>
      <c r="F35" s="42" t="s">
        <v>92</v>
      </c>
    </row>
    <row r="36" spans="1:6" ht="18" customHeight="1">
      <c r="A36" s="32" t="s">
        <v>11</v>
      </c>
      <c r="B36" s="18" t="s">
        <v>18</v>
      </c>
      <c r="C36" s="40">
        <v>-33373065</v>
      </c>
      <c r="D36" s="40">
        <v>-21414663.33</v>
      </c>
      <c r="E36" s="54">
        <v>-33596200</v>
      </c>
      <c r="F36" s="41">
        <f>E36/C36*100</f>
        <v>100.66860805263167</v>
      </c>
    </row>
    <row r="37" spans="1:6" ht="17.25" customHeight="1">
      <c r="A37" s="32" t="s">
        <v>12</v>
      </c>
      <c r="B37" s="18" t="s">
        <v>19</v>
      </c>
      <c r="C37" s="38">
        <v>38085074.37</v>
      </c>
      <c r="D37" s="40">
        <v>22842663.92</v>
      </c>
      <c r="E37" s="45">
        <v>32891923</v>
      </c>
      <c r="F37" s="41">
        <f>E37/C37*100</f>
        <v>86.36433968974812</v>
      </c>
    </row>
    <row r="38" spans="1:6" ht="15.75">
      <c r="A38" s="12"/>
      <c r="B38" s="13"/>
      <c r="C38" s="14"/>
      <c r="D38" s="12"/>
      <c r="E38" s="12"/>
      <c r="F38" s="12"/>
    </row>
    <row r="40" ht="15.75">
      <c r="C40" s="19"/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3">
      <selection activeCell="I17" sqref="I17:I19"/>
    </sheetView>
  </sheetViews>
  <sheetFormatPr defaultColWidth="9.00390625" defaultRowHeight="12.75"/>
  <cols>
    <col min="1" max="1" width="22.25390625" style="75" customWidth="1"/>
    <col min="2" max="2" width="46.125" style="75" customWidth="1"/>
    <col min="3" max="3" width="17.75390625" style="75" customWidth="1"/>
    <col min="4" max="4" width="14.875" style="75" customWidth="1"/>
    <col min="5" max="5" width="17.75390625" style="75" hidden="1" customWidth="1"/>
    <col min="6" max="6" width="20.125" style="75" hidden="1" customWidth="1"/>
    <col min="7" max="8" width="13.625" style="75" hidden="1" customWidth="1"/>
    <col min="9" max="9" width="13.625" style="75" customWidth="1"/>
    <col min="10" max="10" width="12.625" style="75" customWidth="1"/>
    <col min="11" max="16384" width="9.125" style="75" customWidth="1"/>
  </cols>
  <sheetData>
    <row r="1" spans="1:9" ht="9.75" customHeight="1">
      <c r="A1" s="74"/>
      <c r="B1" s="74"/>
      <c r="C1" s="74"/>
      <c r="D1" s="74"/>
      <c r="E1" s="74"/>
      <c r="F1" s="74"/>
      <c r="G1" s="103"/>
      <c r="H1" s="98"/>
      <c r="I1" s="98"/>
    </row>
    <row r="2" spans="1:10" ht="36" customHeight="1">
      <c r="A2" s="104" t="s">
        <v>123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9" ht="6" customHeight="1">
      <c r="A3" s="74"/>
      <c r="B3" s="76"/>
      <c r="C3" s="74"/>
      <c r="D3" s="74"/>
      <c r="E3" s="74"/>
      <c r="F3" s="74"/>
      <c r="G3" s="74"/>
      <c r="H3" s="74"/>
      <c r="I3" s="74"/>
    </row>
    <row r="4" spans="1:10" ht="67.5" customHeight="1">
      <c r="A4" s="7" t="s">
        <v>0</v>
      </c>
      <c r="B4" s="8" t="s">
        <v>1</v>
      </c>
      <c r="C4" s="8" t="s">
        <v>108</v>
      </c>
      <c r="D4" s="8" t="s">
        <v>102</v>
      </c>
      <c r="E4" s="60"/>
      <c r="F4" s="77" t="s">
        <v>124</v>
      </c>
      <c r="G4" s="77" t="s">
        <v>125</v>
      </c>
      <c r="H4" s="8" t="s">
        <v>102</v>
      </c>
      <c r="I4" s="8" t="s">
        <v>101</v>
      </c>
      <c r="J4" s="8" t="s">
        <v>103</v>
      </c>
    </row>
    <row r="5" spans="1:10" ht="16.5" thickBot="1">
      <c r="A5" s="7">
        <v>1</v>
      </c>
      <c r="B5" s="7">
        <v>2</v>
      </c>
      <c r="C5" s="7">
        <v>3</v>
      </c>
      <c r="D5" s="7">
        <v>4</v>
      </c>
      <c r="E5" s="33"/>
      <c r="F5" s="78" t="s">
        <v>126</v>
      </c>
      <c r="G5" s="78" t="s">
        <v>127</v>
      </c>
      <c r="H5" s="7">
        <v>5</v>
      </c>
      <c r="I5" s="7">
        <v>5</v>
      </c>
      <c r="J5" s="7">
        <v>6</v>
      </c>
    </row>
    <row r="6" spans="1:10" ht="30">
      <c r="A6" s="61"/>
      <c r="B6" s="62" t="s">
        <v>128</v>
      </c>
      <c r="C6" s="63">
        <v>7492821.28</v>
      </c>
      <c r="D6" s="63">
        <v>5188545.6</v>
      </c>
      <c r="E6" s="63"/>
      <c r="F6" s="61" t="s">
        <v>129</v>
      </c>
      <c r="G6" s="63">
        <v>7492821.28</v>
      </c>
      <c r="H6" s="63">
        <v>446530.78</v>
      </c>
      <c r="I6" s="64">
        <v>988400.25</v>
      </c>
      <c r="J6" s="65"/>
    </row>
    <row r="7" spans="1:10" ht="15.75" hidden="1">
      <c r="A7" s="66"/>
      <c r="B7" s="67" t="s">
        <v>14</v>
      </c>
      <c r="C7" s="68"/>
      <c r="D7" s="68"/>
      <c r="E7" s="68"/>
      <c r="F7" s="66"/>
      <c r="G7" s="68"/>
      <c r="H7" s="68"/>
      <c r="I7" s="69"/>
      <c r="J7" s="65"/>
    </row>
    <row r="8" spans="1:10" ht="30" hidden="1">
      <c r="A8" s="61" t="s">
        <v>129</v>
      </c>
      <c r="B8" s="62" t="s">
        <v>130</v>
      </c>
      <c r="C8" s="63" t="s">
        <v>131</v>
      </c>
      <c r="D8" s="63" t="s">
        <v>131</v>
      </c>
      <c r="E8" s="63"/>
      <c r="F8" s="61" t="s">
        <v>129</v>
      </c>
      <c r="G8" s="63" t="s">
        <v>131</v>
      </c>
      <c r="H8" s="63" t="s">
        <v>131</v>
      </c>
      <c r="I8" s="64">
        <v>0</v>
      </c>
      <c r="J8" s="65"/>
    </row>
    <row r="9" spans="1:10" ht="15.75" hidden="1">
      <c r="A9" s="70"/>
      <c r="B9" s="71" t="s">
        <v>132</v>
      </c>
      <c r="C9" s="72"/>
      <c r="D9" s="72"/>
      <c r="E9" s="72"/>
      <c r="F9" s="70"/>
      <c r="G9" s="72"/>
      <c r="H9" s="72"/>
      <c r="I9" s="73"/>
      <c r="J9" s="65"/>
    </row>
    <row r="10" spans="1:10" ht="15.75" hidden="1">
      <c r="A10" s="61" t="s">
        <v>133</v>
      </c>
      <c r="B10" s="62"/>
      <c r="C10" s="63" t="s">
        <v>131</v>
      </c>
      <c r="D10" s="63" t="s">
        <v>131</v>
      </c>
      <c r="E10" s="63"/>
      <c r="F10" s="61" t="s">
        <v>133</v>
      </c>
      <c r="G10" s="63" t="s">
        <v>131</v>
      </c>
      <c r="H10" s="63" t="s">
        <v>131</v>
      </c>
      <c r="I10" s="64" t="s">
        <v>131</v>
      </c>
      <c r="J10" s="65"/>
    </row>
    <row r="11" spans="1:10" ht="15.75" hidden="1">
      <c r="A11" s="61" t="s">
        <v>129</v>
      </c>
      <c r="B11" s="62" t="s">
        <v>134</v>
      </c>
      <c r="C11" s="63" t="s">
        <v>131</v>
      </c>
      <c r="D11" s="63" t="s">
        <v>131</v>
      </c>
      <c r="E11" s="63"/>
      <c r="F11" s="61" t="s">
        <v>129</v>
      </c>
      <c r="G11" s="63" t="s">
        <v>131</v>
      </c>
      <c r="H11" s="63" t="s">
        <v>131</v>
      </c>
      <c r="I11" s="64">
        <v>0</v>
      </c>
      <c r="J11" s="65"/>
    </row>
    <row r="12" spans="1:10" ht="15.75" hidden="1">
      <c r="A12" s="70"/>
      <c r="B12" s="71" t="s">
        <v>132</v>
      </c>
      <c r="C12" s="72"/>
      <c r="D12" s="72"/>
      <c r="E12" s="72"/>
      <c r="F12" s="70"/>
      <c r="G12" s="72"/>
      <c r="H12" s="72"/>
      <c r="I12" s="73"/>
      <c r="J12" s="65"/>
    </row>
    <row r="13" spans="1:10" ht="15.75" hidden="1">
      <c r="A13" s="61" t="s">
        <v>133</v>
      </c>
      <c r="B13" s="62"/>
      <c r="C13" s="63" t="s">
        <v>131</v>
      </c>
      <c r="D13" s="63" t="s">
        <v>131</v>
      </c>
      <c r="E13" s="63"/>
      <c r="F13" s="61" t="s">
        <v>133</v>
      </c>
      <c r="G13" s="63" t="s">
        <v>131</v>
      </c>
      <c r="H13" s="63" t="s">
        <v>131</v>
      </c>
      <c r="I13" s="64" t="s">
        <v>131</v>
      </c>
      <c r="J13" s="65"/>
    </row>
    <row r="14" spans="1:10" ht="30" hidden="1">
      <c r="A14" s="61" t="s">
        <v>136</v>
      </c>
      <c r="B14" s="62" t="s">
        <v>135</v>
      </c>
      <c r="C14" s="63">
        <v>7492821.28</v>
      </c>
      <c r="D14" s="63">
        <v>446530.78</v>
      </c>
      <c r="E14" s="63"/>
      <c r="F14" s="61" t="s">
        <v>136</v>
      </c>
      <c r="G14" s="63">
        <v>7492821.28</v>
      </c>
      <c r="H14" s="63">
        <v>446530.78</v>
      </c>
      <c r="I14" s="64">
        <v>7046290.5</v>
      </c>
      <c r="J14" s="65"/>
    </row>
    <row r="15" spans="1:10" ht="29.25" customHeight="1">
      <c r="A15" s="61" t="s">
        <v>138</v>
      </c>
      <c r="B15" s="88" t="s">
        <v>137</v>
      </c>
      <c r="C15" s="89">
        <v>7492821.28</v>
      </c>
      <c r="D15" s="89">
        <v>5188545.6</v>
      </c>
      <c r="E15" s="89"/>
      <c r="F15" s="90" t="s">
        <v>138</v>
      </c>
      <c r="G15" s="89">
        <v>7492821.28</v>
      </c>
      <c r="H15" s="89">
        <v>446530.78</v>
      </c>
      <c r="I15" s="91">
        <v>988400.25</v>
      </c>
      <c r="J15" s="92" t="s">
        <v>92</v>
      </c>
    </row>
    <row r="16" spans="1:10" ht="18.75" customHeight="1">
      <c r="A16" s="61" t="s">
        <v>140</v>
      </c>
      <c r="B16" s="62" t="s">
        <v>139</v>
      </c>
      <c r="C16" s="63">
        <v>-31987600</v>
      </c>
      <c r="D16" s="63">
        <v>-20702721.56</v>
      </c>
      <c r="E16" s="63"/>
      <c r="F16" s="61" t="s">
        <v>140</v>
      </c>
      <c r="G16" s="63">
        <v>-32143500</v>
      </c>
      <c r="H16" s="63">
        <v>-30723872.62</v>
      </c>
      <c r="I16" s="63">
        <v>-31001269.97</v>
      </c>
      <c r="J16" s="93">
        <v>96.92</v>
      </c>
    </row>
    <row r="17" spans="1:10" ht="18.75" customHeight="1">
      <c r="A17" s="61" t="s">
        <v>142</v>
      </c>
      <c r="B17" s="62" t="s">
        <v>141</v>
      </c>
      <c r="C17" s="63">
        <v>-31987600</v>
      </c>
      <c r="D17" s="63">
        <v>-20702721.56</v>
      </c>
      <c r="E17" s="63"/>
      <c r="F17" s="61" t="s">
        <v>142</v>
      </c>
      <c r="G17" s="63">
        <v>-32143500</v>
      </c>
      <c r="H17" s="63">
        <v>-30723872.62</v>
      </c>
      <c r="I17" s="63">
        <v>-31001269.97</v>
      </c>
      <c r="J17" s="93">
        <v>96.92</v>
      </c>
    </row>
    <row r="18" spans="1:10" ht="29.25" customHeight="1">
      <c r="A18" s="61" t="s">
        <v>144</v>
      </c>
      <c r="B18" s="62" t="s">
        <v>143</v>
      </c>
      <c r="C18" s="63">
        <v>-31987600</v>
      </c>
      <c r="D18" s="63">
        <v>-20702721.56</v>
      </c>
      <c r="E18" s="63"/>
      <c r="F18" s="61" t="s">
        <v>144</v>
      </c>
      <c r="G18" s="63">
        <v>-32143500</v>
      </c>
      <c r="H18" s="63">
        <v>-30723872.62</v>
      </c>
      <c r="I18" s="63">
        <v>-31001269.97</v>
      </c>
      <c r="J18" s="93">
        <v>96.92</v>
      </c>
    </row>
    <row r="19" spans="1:10" ht="29.25" customHeight="1">
      <c r="A19" s="61" t="s">
        <v>146</v>
      </c>
      <c r="B19" s="62" t="s">
        <v>145</v>
      </c>
      <c r="C19" s="63">
        <v>-31987600</v>
      </c>
      <c r="D19" s="63">
        <v>-20702721.56</v>
      </c>
      <c r="E19" s="63"/>
      <c r="F19" s="61" t="s">
        <v>146</v>
      </c>
      <c r="G19" s="63">
        <v>-32143500</v>
      </c>
      <c r="H19" s="63">
        <v>-30723872.62</v>
      </c>
      <c r="I19" s="63">
        <v>-31001269.97</v>
      </c>
      <c r="J19" s="93">
        <v>96.92</v>
      </c>
    </row>
    <row r="20" spans="1:10" ht="18.75" customHeight="1">
      <c r="A20" s="61" t="s">
        <v>148</v>
      </c>
      <c r="B20" s="62" t="s">
        <v>147</v>
      </c>
      <c r="C20" s="63">
        <v>39480421.28</v>
      </c>
      <c r="D20" s="63">
        <v>25891267.16</v>
      </c>
      <c r="E20" s="63"/>
      <c r="F20" s="61" t="s">
        <v>148</v>
      </c>
      <c r="G20" s="63">
        <v>39636321.28</v>
      </c>
      <c r="H20" s="63">
        <v>31170403.4</v>
      </c>
      <c r="I20" s="63">
        <v>37505691</v>
      </c>
      <c r="J20" s="93">
        <v>94.99</v>
      </c>
    </row>
    <row r="21" spans="1:10" ht="18.75" customHeight="1">
      <c r="A21" s="61" t="s">
        <v>150</v>
      </c>
      <c r="B21" s="62" t="s">
        <v>149</v>
      </c>
      <c r="C21" s="63">
        <v>39480421.28</v>
      </c>
      <c r="D21" s="63">
        <v>25891267.16</v>
      </c>
      <c r="E21" s="63"/>
      <c r="F21" s="61" t="s">
        <v>150</v>
      </c>
      <c r="G21" s="63">
        <v>39636321.28</v>
      </c>
      <c r="H21" s="63">
        <v>31170403.4</v>
      </c>
      <c r="I21" s="63">
        <v>37505691</v>
      </c>
      <c r="J21" s="93">
        <v>94.99</v>
      </c>
    </row>
    <row r="22" spans="1:10" ht="30">
      <c r="A22" s="61" t="s">
        <v>152</v>
      </c>
      <c r="B22" s="62" t="s">
        <v>151</v>
      </c>
      <c r="C22" s="63">
        <v>39480421.28</v>
      </c>
      <c r="D22" s="63">
        <v>25891267.16</v>
      </c>
      <c r="E22" s="63"/>
      <c r="F22" s="61" t="s">
        <v>152</v>
      </c>
      <c r="G22" s="63">
        <v>39636321.28</v>
      </c>
      <c r="H22" s="63">
        <v>31170403.4</v>
      </c>
      <c r="I22" s="63">
        <v>37505691</v>
      </c>
      <c r="J22" s="93">
        <v>94.99</v>
      </c>
    </row>
    <row r="23" spans="1:10" ht="30">
      <c r="A23" s="61" t="s">
        <v>154</v>
      </c>
      <c r="B23" s="62" t="s">
        <v>153</v>
      </c>
      <c r="C23" s="63">
        <v>39480421.28</v>
      </c>
      <c r="D23" s="63">
        <v>25891267.16</v>
      </c>
      <c r="E23" s="63"/>
      <c r="F23" s="61" t="s">
        <v>154</v>
      </c>
      <c r="G23" s="63">
        <v>39636321.28</v>
      </c>
      <c r="H23" s="63">
        <v>31170403.4</v>
      </c>
      <c r="I23" s="63">
        <v>37505691</v>
      </c>
      <c r="J23" s="93">
        <v>94.99</v>
      </c>
    </row>
    <row r="24" spans="1:9" ht="47.25" hidden="1">
      <c r="A24" s="79" t="s">
        <v>155</v>
      </c>
      <c r="B24" s="80"/>
      <c r="C24" s="81" t="s">
        <v>131</v>
      </c>
      <c r="D24" s="81" t="s">
        <v>131</v>
      </c>
      <c r="E24" s="81"/>
      <c r="F24" s="79" t="s">
        <v>155</v>
      </c>
      <c r="G24" s="81" t="s">
        <v>131</v>
      </c>
      <c r="H24" s="81" t="s">
        <v>131</v>
      </c>
      <c r="I24" s="82">
        <v>0</v>
      </c>
    </row>
    <row r="25" spans="1:9" ht="47.25" hidden="1">
      <c r="A25" s="79" t="s">
        <v>156</v>
      </c>
      <c r="B25" s="80"/>
      <c r="C25" s="81" t="s">
        <v>131</v>
      </c>
      <c r="D25" s="81" t="s">
        <v>131</v>
      </c>
      <c r="E25" s="81"/>
      <c r="F25" s="79" t="s">
        <v>156</v>
      </c>
      <c r="G25" s="81" t="s">
        <v>131</v>
      </c>
      <c r="H25" s="81" t="s">
        <v>131</v>
      </c>
      <c r="I25" s="83" t="s">
        <v>129</v>
      </c>
    </row>
    <row r="26" spans="1:9" ht="15.75" hidden="1">
      <c r="A26" s="79" t="s">
        <v>133</v>
      </c>
      <c r="B26" s="80"/>
      <c r="C26" s="81" t="s">
        <v>131</v>
      </c>
      <c r="D26" s="81" t="s">
        <v>131</v>
      </c>
      <c r="E26" s="81"/>
      <c r="F26" s="79" t="s">
        <v>133</v>
      </c>
      <c r="G26" s="81" t="s">
        <v>131</v>
      </c>
      <c r="H26" s="81" t="s">
        <v>131</v>
      </c>
      <c r="I26" s="83" t="s">
        <v>129</v>
      </c>
    </row>
    <row r="27" spans="1:9" ht="47.25" hidden="1">
      <c r="A27" s="79" t="s">
        <v>157</v>
      </c>
      <c r="B27" s="80"/>
      <c r="C27" s="81" t="s">
        <v>131</v>
      </c>
      <c r="D27" s="81" t="s">
        <v>131</v>
      </c>
      <c r="E27" s="81"/>
      <c r="F27" s="79" t="s">
        <v>157</v>
      </c>
      <c r="G27" s="81" t="s">
        <v>131</v>
      </c>
      <c r="H27" s="81" t="s">
        <v>131</v>
      </c>
      <c r="I27" s="83" t="s">
        <v>129</v>
      </c>
    </row>
    <row r="28" spans="1:9" ht="16.5" hidden="1" thickBot="1">
      <c r="A28" s="79" t="s">
        <v>133</v>
      </c>
      <c r="B28" s="80"/>
      <c r="C28" s="81" t="s">
        <v>131</v>
      </c>
      <c r="D28" s="81" t="s">
        <v>131</v>
      </c>
      <c r="E28" s="81"/>
      <c r="F28" s="79" t="s">
        <v>133</v>
      </c>
      <c r="G28" s="81" t="s">
        <v>131</v>
      </c>
      <c r="H28" s="81" t="s">
        <v>131</v>
      </c>
      <c r="I28" s="83" t="s">
        <v>129</v>
      </c>
    </row>
    <row r="29" spans="1:9" ht="15.75" customHeight="1" hidden="1">
      <c r="A29" s="86"/>
      <c r="B29" s="97" t="s">
        <v>158</v>
      </c>
      <c r="C29" s="84"/>
      <c r="D29" s="84"/>
      <c r="E29" s="84"/>
      <c r="F29" s="86"/>
      <c r="G29" s="84"/>
      <c r="H29" s="99" t="s">
        <v>159</v>
      </c>
      <c r="I29" s="100"/>
    </row>
    <row r="30" spans="1:9" ht="15.75" customHeight="1" hidden="1">
      <c r="A30" s="87" t="s">
        <v>160</v>
      </c>
      <c r="B30" s="98"/>
      <c r="C30" s="84"/>
      <c r="D30" s="84"/>
      <c r="E30" s="84"/>
      <c r="F30" s="87" t="s">
        <v>160</v>
      </c>
      <c r="G30" s="84"/>
      <c r="H30" s="101" t="s">
        <v>161</v>
      </c>
      <c r="I30" s="98"/>
    </row>
    <row r="31" spans="1:9" ht="15.75" customHeight="1" hidden="1">
      <c r="A31" s="84"/>
      <c r="B31" s="84"/>
      <c r="C31" s="84"/>
      <c r="D31" s="84"/>
      <c r="E31" s="84"/>
      <c r="F31" s="84"/>
      <c r="G31" s="84"/>
      <c r="H31" s="84"/>
      <c r="I31" s="84"/>
    </row>
    <row r="32" spans="1:9" ht="11.25" customHeight="1" hidden="1">
      <c r="A32" s="86"/>
      <c r="B32" s="97" t="s">
        <v>158</v>
      </c>
      <c r="C32" s="84"/>
      <c r="D32" s="84"/>
      <c r="E32" s="84"/>
      <c r="F32" s="86"/>
      <c r="G32" s="84"/>
      <c r="H32" s="99" t="s">
        <v>159</v>
      </c>
      <c r="I32" s="100"/>
    </row>
    <row r="33" spans="1:9" ht="15.75" customHeight="1" hidden="1">
      <c r="A33" s="87" t="s">
        <v>160</v>
      </c>
      <c r="B33" s="98"/>
      <c r="C33" s="84"/>
      <c r="D33" s="84"/>
      <c r="E33" s="84"/>
      <c r="F33" s="87" t="s">
        <v>160</v>
      </c>
      <c r="G33" s="84"/>
      <c r="H33" s="101" t="s">
        <v>161</v>
      </c>
      <c r="I33" s="98"/>
    </row>
    <row r="34" spans="1:9" ht="15.75" customHeight="1" hidden="1">
      <c r="A34" s="84"/>
      <c r="B34" s="85"/>
      <c r="C34" s="84"/>
      <c r="D34" s="84"/>
      <c r="E34" s="84"/>
      <c r="F34" s="84"/>
      <c r="G34" s="84"/>
      <c r="H34" s="84"/>
      <c r="I34" s="84"/>
    </row>
    <row r="35" spans="1:9" ht="15.75" customHeight="1" hidden="1">
      <c r="A35" s="86"/>
      <c r="B35" s="97" t="s">
        <v>158</v>
      </c>
      <c r="C35" s="84"/>
      <c r="D35" s="84"/>
      <c r="E35" s="84"/>
      <c r="F35" s="86"/>
      <c r="G35" s="84"/>
      <c r="H35" s="99" t="s">
        <v>159</v>
      </c>
      <c r="I35" s="100"/>
    </row>
    <row r="36" spans="1:9" ht="15.75" customHeight="1" hidden="1">
      <c r="A36" s="87" t="s">
        <v>160</v>
      </c>
      <c r="B36" s="98"/>
      <c r="C36" s="84"/>
      <c r="D36" s="84"/>
      <c r="E36" s="84"/>
      <c r="F36" s="87" t="s">
        <v>160</v>
      </c>
      <c r="G36" s="84"/>
      <c r="H36" s="101" t="s">
        <v>161</v>
      </c>
      <c r="I36" s="98"/>
    </row>
    <row r="37" spans="1:9" ht="15.75">
      <c r="A37" s="84"/>
      <c r="B37" s="85"/>
      <c r="C37" s="84"/>
      <c r="D37" s="84"/>
      <c r="E37" s="84"/>
      <c r="F37" s="84"/>
      <c r="G37" s="84"/>
      <c r="H37" s="84"/>
      <c r="I37" s="84"/>
    </row>
    <row r="38" spans="1:5" ht="15.75">
      <c r="A38" s="2" t="s">
        <v>84</v>
      </c>
      <c r="B38" s="3"/>
      <c r="C38" s="1"/>
      <c r="D38" s="1"/>
      <c r="E38" s="1"/>
    </row>
    <row r="39" spans="1:5" ht="17.25" customHeight="1">
      <c r="A39" s="102" t="s">
        <v>104</v>
      </c>
      <c r="B39" s="102"/>
      <c r="C39" s="1"/>
      <c r="D39" s="1"/>
      <c r="E39" s="1"/>
    </row>
    <row r="40" spans="1:5" ht="16.5" customHeight="1">
      <c r="A40" s="102" t="s">
        <v>85</v>
      </c>
      <c r="B40" s="102"/>
      <c r="C40" s="1"/>
      <c r="D40" s="96" t="s">
        <v>105</v>
      </c>
      <c r="E40" s="96"/>
    </row>
  </sheetData>
  <sheetProtection/>
  <mergeCells count="14">
    <mergeCell ref="G1:I1"/>
    <mergeCell ref="B29:B30"/>
    <mergeCell ref="H29:I29"/>
    <mergeCell ref="H30:I30"/>
    <mergeCell ref="B32:B33"/>
    <mergeCell ref="H32:I32"/>
    <mergeCell ref="H33:I33"/>
    <mergeCell ref="A2:J2"/>
    <mergeCell ref="B35:B36"/>
    <mergeCell ref="H35:I35"/>
    <mergeCell ref="H36:I36"/>
    <mergeCell ref="D40:E40"/>
    <mergeCell ref="A39:B39"/>
    <mergeCell ref="A40:B4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Гончаренко</dc:creator>
  <cp:keywords/>
  <dc:description/>
  <cp:lastModifiedBy>New03</cp:lastModifiedBy>
  <cp:lastPrinted>2020-11-13T10:13:26Z</cp:lastPrinted>
  <dcterms:created xsi:type="dcterms:W3CDTF">2011-07-20T11:13:15Z</dcterms:created>
  <dcterms:modified xsi:type="dcterms:W3CDTF">2020-11-13T10:16:49Z</dcterms:modified>
  <cp:category/>
  <cp:version/>
  <cp:contentType/>
  <cp:contentStatus/>
</cp:coreProperties>
</file>